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440" windowHeight="10560" activeTab="1"/>
  </bookViews>
  <sheets>
    <sheet name="Flight Times, Costs, and Graphs" sheetId="1" r:id="rId1"/>
    <sheet name="Airport and City Locations" sheetId="2" r:id="rId2"/>
    <sheet name="Freight Statistics" sheetId="3" r:id="rId3"/>
  </sheets>
  <calcPr calcId="145621"/>
</workbook>
</file>

<file path=xl/calcChain.xml><?xml version="1.0" encoding="utf-8"?>
<calcChain xmlns="http://schemas.openxmlformats.org/spreadsheetml/2006/main">
  <c r="E44" i="1" l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H29" i="1"/>
  <c r="I29" i="1"/>
  <c r="J29" i="1"/>
  <c r="H30" i="1"/>
  <c r="I30" i="1"/>
  <c r="J30" i="1"/>
  <c r="H31" i="1"/>
  <c r="I31" i="1"/>
  <c r="J31" i="1"/>
  <c r="H32" i="1"/>
  <c r="I32" i="1"/>
  <c r="J32" i="1"/>
  <c r="H33" i="1"/>
  <c r="I33" i="1"/>
  <c r="J33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H41" i="1"/>
  <c r="I41" i="1"/>
  <c r="J41" i="1"/>
  <c r="H42" i="1"/>
  <c r="I42" i="1"/>
  <c r="J42" i="1"/>
  <c r="H43" i="1"/>
  <c r="I43" i="1"/>
  <c r="J43" i="1"/>
  <c r="F37" i="1"/>
  <c r="F38" i="1"/>
  <c r="F39" i="1"/>
  <c r="F40" i="1"/>
  <c r="F41" i="1"/>
  <c r="F42" i="1"/>
  <c r="F43" i="1"/>
  <c r="F30" i="1"/>
  <c r="F31" i="1"/>
  <c r="F32" i="1"/>
  <c r="F33" i="1"/>
  <c r="F34" i="1"/>
  <c r="F35" i="1"/>
  <c r="F36" i="1"/>
  <c r="F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29" i="1"/>
  <c r="E43" i="1"/>
  <c r="BH45" i="1" l="1"/>
  <c r="BH29" i="1"/>
  <c r="D48" i="1"/>
  <c r="BI44" i="1"/>
  <c r="BH44" i="1"/>
  <c r="BI45" i="1"/>
  <c r="D60" i="1"/>
  <c r="D56" i="1"/>
  <c r="D50" i="1"/>
  <c r="D58" i="1"/>
  <c r="D64" i="1"/>
  <c r="D55" i="1"/>
  <c r="D49" i="1"/>
  <c r="D62" i="1"/>
  <c r="D65" i="1"/>
  <c r="D61" i="1"/>
  <c r="D51" i="1"/>
  <c r="D66" i="1"/>
  <c r="D63" i="1"/>
  <c r="D59" i="1"/>
  <c r="D57" i="1"/>
  <c r="D52" i="1"/>
  <c r="D54" i="1"/>
  <c r="D53" i="1"/>
  <c r="BI43" i="1"/>
  <c r="BH43" i="1"/>
  <c r="BH42" i="1"/>
  <c r="BH41" i="1"/>
  <c r="BH40" i="1"/>
  <c r="BH39" i="1"/>
  <c r="BH38" i="1"/>
  <c r="BH37" i="1"/>
  <c r="BH36" i="1"/>
  <c r="BH35" i="1"/>
  <c r="BH34" i="1"/>
  <c r="BH33" i="1"/>
  <c r="BH32" i="1"/>
  <c r="BH31" i="1"/>
  <c r="BH30" i="1"/>
  <c r="BI42" i="1"/>
  <c r="BI41" i="1"/>
  <c r="BI40" i="1"/>
  <c r="BI39" i="1"/>
  <c r="BI38" i="1"/>
  <c r="BI37" i="1"/>
  <c r="BI36" i="1"/>
  <c r="BI35" i="1"/>
  <c r="BI34" i="1"/>
  <c r="BI33" i="1"/>
  <c r="BI32" i="1"/>
  <c r="BI31" i="1"/>
  <c r="BI30" i="1"/>
  <c r="BI29" i="1"/>
</calcChain>
</file>

<file path=xl/sharedStrings.xml><?xml version="1.0" encoding="utf-8"?>
<sst xmlns="http://schemas.openxmlformats.org/spreadsheetml/2006/main" count="1402" uniqueCount="689">
  <si>
    <t>Glasgow</t>
  </si>
  <si>
    <t>Edinburgh</t>
  </si>
  <si>
    <t>Cardiff</t>
  </si>
  <si>
    <t>Manchester</t>
  </si>
  <si>
    <t>Birmingham</t>
  </si>
  <si>
    <t>Capitals</t>
  </si>
  <si>
    <t>Leeds</t>
  </si>
  <si>
    <t>Sheffield</t>
  </si>
  <si>
    <t>Liverpool</t>
  </si>
  <si>
    <t>The North</t>
  </si>
  <si>
    <t>Belfast</t>
  </si>
  <si>
    <t>Bristol</t>
  </si>
  <si>
    <t>Exeter</t>
  </si>
  <si>
    <t>Norwich</t>
  </si>
  <si>
    <t>The Gaps</t>
  </si>
  <si>
    <t>Newcastle</t>
  </si>
  <si>
    <t>Big Cities</t>
  </si>
  <si>
    <t xml:space="preserve">UK </t>
  </si>
  <si>
    <t>Aberdeen</t>
  </si>
  <si>
    <t>The Destinations</t>
  </si>
  <si>
    <t>Chengdu</t>
  </si>
  <si>
    <t>Mexico City</t>
  </si>
  <si>
    <t>Mumbai</t>
  </si>
  <si>
    <t>St. Petersburg</t>
  </si>
  <si>
    <t>Africa</t>
  </si>
  <si>
    <t>Cape Town</t>
  </si>
  <si>
    <t>Lagos</t>
  </si>
  <si>
    <t>Cairo</t>
  </si>
  <si>
    <t>S. America</t>
  </si>
  <si>
    <t>Buenos Aires</t>
  </si>
  <si>
    <t>Santiago</t>
  </si>
  <si>
    <t>Bogota</t>
  </si>
  <si>
    <t>N &amp; C America</t>
  </si>
  <si>
    <t>Calgary</t>
  </si>
  <si>
    <t>Houston</t>
  </si>
  <si>
    <t>S. Asia</t>
  </si>
  <si>
    <t>N. Asia</t>
  </si>
  <si>
    <t>Kuala Lumpur</t>
  </si>
  <si>
    <t>Manilla</t>
  </si>
  <si>
    <t>Ulaanbaatar</t>
  </si>
  <si>
    <t>Seoul</t>
  </si>
  <si>
    <t>Novosibirsk</t>
  </si>
  <si>
    <t>Cold places</t>
  </si>
  <si>
    <t>Sapporo</t>
  </si>
  <si>
    <t>London Heathrow</t>
  </si>
  <si>
    <t>LHR</t>
  </si>
  <si>
    <t>EDI</t>
  </si>
  <si>
    <t>CWL</t>
  </si>
  <si>
    <t>BFS</t>
  </si>
  <si>
    <t>Dublin</t>
  </si>
  <si>
    <t>The Neighbour</t>
  </si>
  <si>
    <t>DUB</t>
  </si>
  <si>
    <t>ABZ</t>
  </si>
  <si>
    <t>NWI</t>
  </si>
  <si>
    <t>EXT</t>
  </si>
  <si>
    <t>BRS</t>
  </si>
  <si>
    <t>NCL</t>
  </si>
  <si>
    <t>LPL</t>
  </si>
  <si>
    <t>LBA</t>
  </si>
  <si>
    <t>GLA</t>
  </si>
  <si>
    <t>BHX</t>
  </si>
  <si>
    <t>MAN</t>
  </si>
  <si>
    <t>CPT</t>
  </si>
  <si>
    <t>LOS</t>
  </si>
  <si>
    <t>CAI</t>
  </si>
  <si>
    <t>EZE</t>
  </si>
  <si>
    <t>SCL</t>
  </si>
  <si>
    <t>BOG</t>
  </si>
  <si>
    <t>YYC</t>
  </si>
  <si>
    <t>IAH</t>
  </si>
  <si>
    <t>MEX</t>
  </si>
  <si>
    <t>BOM</t>
  </si>
  <si>
    <t>KUL</t>
  </si>
  <si>
    <t>MNL</t>
  </si>
  <si>
    <t>CTU</t>
  </si>
  <si>
    <t>ICN</t>
  </si>
  <si>
    <t>LED</t>
  </si>
  <si>
    <t>OVB</t>
  </si>
  <si>
    <t>ULN</t>
  </si>
  <si>
    <t>Price</t>
  </si>
  <si>
    <t>Duration</t>
  </si>
  <si>
    <t>Via</t>
  </si>
  <si>
    <t>CTS</t>
  </si>
  <si>
    <t>GBP515.76</t>
  </si>
  <si>
    <t>GBP336.86</t>
  </si>
  <si>
    <t>GBP290.56</t>
  </si>
  <si>
    <t>GBP730.78</t>
  </si>
  <si>
    <t>GBP975.88</t>
  </si>
  <si>
    <t>GBP753.88</t>
  </si>
  <si>
    <t>GBP596.88</t>
  </si>
  <si>
    <t>GBP906.56</t>
  </si>
  <si>
    <t>GBP1026.68</t>
  </si>
  <si>
    <t>GBP304.96</t>
  </si>
  <si>
    <t>GBP493.06</t>
  </si>
  <si>
    <t>GBP530.66</t>
  </si>
  <si>
    <t>GBP435.96</t>
  </si>
  <si>
    <t>GBP668.46</t>
  </si>
  <si>
    <t>GBP507.96</t>
  </si>
  <si>
    <t>GBP157.46</t>
  </si>
  <si>
    <t>GBP246.86</t>
  </si>
  <si>
    <t>GBP559.06</t>
  </si>
  <si>
    <t>SVO = Moscow Sheremetyevo,</t>
  </si>
  <si>
    <t>1200 = 20h0m</t>
  </si>
  <si>
    <t>IST = Istanbul Ataturk,JNB = Johannesburg O.R. Tambo International,</t>
  </si>
  <si>
    <t>590 = 9h50m</t>
  </si>
  <si>
    <t>CMN = Casablanca Mohammed V,</t>
  </si>
  <si>
    <t>285 = 4h45m</t>
  </si>
  <si>
    <t>1015 = 16h55m</t>
  </si>
  <si>
    <t>AMS = Amsterdam Schiphol Airport,</t>
  </si>
  <si>
    <t>1000 = 16h40m</t>
  </si>
  <si>
    <t>CDG = Paris Charles de Gaulle,</t>
  </si>
  <si>
    <t>845 = 14h5m</t>
  </si>
  <si>
    <t>MAD = Madrid Adolfo Suarez-Barajas,</t>
  </si>
  <si>
    <t>1078 = 17h58m</t>
  </si>
  <si>
    <t>KEF = Reykjavik Keflavik International,SEA = Seattle/Tacoma Sea/Tac,</t>
  </si>
  <si>
    <t>939 = 15h39m</t>
  </si>
  <si>
    <t>MIA = Miami International,</t>
  </si>
  <si>
    <t>925 = 15h25m</t>
  </si>
  <si>
    <t>540 = 9h0m</t>
  </si>
  <si>
    <t>1035 = 17h15m</t>
  </si>
  <si>
    <t>IST = Istanbul Ataturk,</t>
  </si>
  <si>
    <t>1095 = 18h15m</t>
  </si>
  <si>
    <t>SIN = Singapore Changi,</t>
  </si>
  <si>
    <t>970 = 16h10m</t>
  </si>
  <si>
    <t>PVG = Shanghai Pudong International,</t>
  </si>
  <si>
    <t>930 = 15h30m</t>
  </si>
  <si>
    <t>NRT = Tokyo Narita International,</t>
  </si>
  <si>
    <t>885 = 14h45m</t>
  </si>
  <si>
    <t>200 = 3h20m</t>
  </si>
  <si>
    <t>675 = 11h15m</t>
  </si>
  <si>
    <t>VKO = Moscow Vnukovo,</t>
  </si>
  <si>
    <t>1425 = 23h45m</t>
  </si>
  <si>
    <t>GBP489.65</t>
  </si>
  <si>
    <t>1205 = 20h5m</t>
  </si>
  <si>
    <t>GBP634.44</t>
  </si>
  <si>
    <t>580 = 9h40m</t>
  </si>
  <si>
    <t>GBP244.15</t>
  </si>
  <si>
    <t>525 = 8h45m</t>
  </si>
  <si>
    <t>GBP725.34</t>
  </si>
  <si>
    <t>1025 = 17h5m</t>
  </si>
  <si>
    <t>GBP970.44</t>
  </si>
  <si>
    <t>1170 = 19h30m</t>
  </si>
  <si>
    <t>GBP818.83</t>
  </si>
  <si>
    <t>900 = 15h0m</t>
  </si>
  <si>
    <t>LHR = London Heathrow,</t>
  </si>
  <si>
    <t>GBP783.69</t>
  </si>
  <si>
    <t>1142 = 19h2m</t>
  </si>
  <si>
    <t>DUB = Dublin International,ORD = Chicago O'Hare,</t>
  </si>
  <si>
    <t>GBP741.59</t>
  </si>
  <si>
    <t>1067 = 17h47m</t>
  </si>
  <si>
    <t>GBP999.24</t>
  </si>
  <si>
    <t>865 = 14h25m</t>
  </si>
  <si>
    <t>GBP353.53</t>
  </si>
  <si>
    <t>715 = 11h55m</t>
  </si>
  <si>
    <t>GBP466.95</t>
  </si>
  <si>
    <t>1040 = 17h20m</t>
  </si>
  <si>
    <t>GBP665.34</t>
  </si>
  <si>
    <t>1110 = 18h30m</t>
  </si>
  <si>
    <t>AMS = Amsterdam Schiphol Airport,TPE = Taipei Taiwan Taoyuan International,</t>
  </si>
  <si>
    <t>GBP444.53</t>
  </si>
  <si>
    <t>1175 = 19h35m</t>
  </si>
  <si>
    <t>LHR = London Heathrow,PVG = Shanghai Pudong International,</t>
  </si>
  <si>
    <t>GBP693.24</t>
  </si>
  <si>
    <t>AMS = Amsterdam Schiphol Airport,ICN = Seoul Incheon International,</t>
  </si>
  <si>
    <t>GBP469.65</t>
  </si>
  <si>
    <t>GBP311.34</t>
  </si>
  <si>
    <t>370 = 6h10m</t>
  </si>
  <si>
    <t>GBP255.43</t>
  </si>
  <si>
    <t>870 = 14h30m</t>
  </si>
  <si>
    <t>LHR = London Heathrow,VKO = Moscow Vnukovo,</t>
  </si>
  <si>
    <t>GBP629.35</t>
  </si>
  <si>
    <t>AMS = Amsterdam Schiphol Airport,SVO = Moscow Sheremetyevo,</t>
  </si>
  <si>
    <t>GBP726.00</t>
  </si>
  <si>
    <t>875 = 14h35m</t>
  </si>
  <si>
    <t>GBP647.00</t>
  </si>
  <si>
    <t>780 = 13h0m</t>
  </si>
  <si>
    <t>GBP421.00</t>
  </si>
  <si>
    <t>410 = 6h50m</t>
  </si>
  <si>
    <t>GBP750.00</t>
  </si>
  <si>
    <t>995 = 16h35m</t>
  </si>
  <si>
    <t>GBP983.00</t>
  </si>
  <si>
    <t>1240 = 20h40m</t>
  </si>
  <si>
    <t>AMS = Amsterdam Schiphol Airport,EZE = Buenos Aires Ministro Pistarini,</t>
  </si>
  <si>
    <t>GBP893.10</t>
  </si>
  <si>
    <t>1152 = 19h12m</t>
  </si>
  <si>
    <t>AMS = Amsterdam Schiphol Airport,PTY = Panama City Tocumen Int'l,</t>
  </si>
  <si>
    <t>GBP663.13</t>
  </si>
  <si>
    <t>1812 = 30h12m</t>
  </si>
  <si>
    <t>DUB = Dublin International,YYZ = Toronto Lester B Pearson,</t>
  </si>
  <si>
    <t>GBP738.63</t>
  </si>
  <si>
    <t>1738 = 28h58m</t>
  </si>
  <si>
    <t>GBP1023.90</t>
  </si>
  <si>
    <t>GBP673.00</t>
  </si>
  <si>
    <t>790 = 13h10m</t>
  </si>
  <si>
    <t>GBP700.00</t>
  </si>
  <si>
    <t>855 = 14h15m</t>
  </si>
  <si>
    <t>GBP690.00</t>
  </si>
  <si>
    <t>1080 = 18h0m</t>
  </si>
  <si>
    <t>GBP582.48</t>
  </si>
  <si>
    <t>1400 = 23h20m</t>
  </si>
  <si>
    <t>AUH = Abu Dhabi International,DUB = Dublin International,</t>
  </si>
  <si>
    <t>GBP717.90</t>
  </si>
  <si>
    <t>1140 = 19h0m</t>
  </si>
  <si>
    <t>795 = 13h15m</t>
  </si>
  <si>
    <t>GBP356.28</t>
  </si>
  <si>
    <t>515 = 8h35m</t>
  </si>
  <si>
    <t>GBP809.38</t>
  </si>
  <si>
    <t>935 = 15h35m</t>
  </si>
  <si>
    <t>GBP637.48</t>
  </si>
  <si>
    <t>1030 = 17h10m</t>
  </si>
  <si>
    <t>GBP648.45</t>
  </si>
  <si>
    <t>1290 = 21h30m</t>
  </si>
  <si>
    <t>GBP506.60</t>
  </si>
  <si>
    <t>1355 = 22h35m</t>
  </si>
  <si>
    <t>GBP654.98</t>
  </si>
  <si>
    <t>615 = 10h15m</t>
  </si>
  <si>
    <t>GBP903.98</t>
  </si>
  <si>
    <t>1130 = 18h50m</t>
  </si>
  <si>
    <t>GBP1016.98</t>
  </si>
  <si>
    <t>1185 = 19h45m</t>
  </si>
  <si>
    <t>GBP850.06</t>
  </si>
  <si>
    <t>GBP1372.26</t>
  </si>
  <si>
    <t>GBP1298.06</t>
  </si>
  <si>
    <t>770 = 12h50m</t>
  </si>
  <si>
    <t>GBP1125.36</t>
  </si>
  <si>
    <t>1260 = 21h0m</t>
  </si>
  <si>
    <t>GBP355.26</t>
  </si>
  <si>
    <t>720 = 12h0m</t>
  </si>
  <si>
    <t>GBP551.60</t>
  </si>
  <si>
    <t>1125 = 18h45m</t>
  </si>
  <si>
    <t>GBP739.76</t>
  </si>
  <si>
    <t>1155 = 19h15m</t>
  </si>
  <si>
    <t>GBP559.76</t>
  </si>
  <si>
    <t>1250 = 20h50m</t>
  </si>
  <si>
    <t>GBP245.40</t>
  </si>
  <si>
    <t>GBP628.66</t>
  </si>
  <si>
    <t>GBP616.36</t>
  </si>
  <si>
    <t>1680 = 28h0m</t>
  </si>
  <si>
    <t>GBP488.06</t>
  </si>
  <si>
    <t>GBP607.20</t>
  </si>
  <si>
    <t>GBP242.56</t>
  </si>
  <si>
    <t>505 = 8h25m</t>
  </si>
  <si>
    <t>GBP710.20</t>
  </si>
  <si>
    <t>GBP955.30</t>
  </si>
  <si>
    <t>GBP814.85</t>
  </si>
  <si>
    <t>915 = 15h15m</t>
  </si>
  <si>
    <t>GBP782.72</t>
  </si>
  <si>
    <t>1162 = 19h22m</t>
  </si>
  <si>
    <t>GBP740.62</t>
  </si>
  <si>
    <t>1087 = 18h7m</t>
  </si>
  <si>
    <t>GBP999.10</t>
  </si>
  <si>
    <t>GBP353.55</t>
  </si>
  <si>
    <t>665 = 11h5m</t>
  </si>
  <si>
    <t>GBP465.36</t>
  </si>
  <si>
    <t>1020 = 17h0m</t>
  </si>
  <si>
    <t>GBP469.60</t>
  </si>
  <si>
    <t>1055 = 17h35m</t>
  </si>
  <si>
    <t>AUH = Abu Dhabi International,</t>
  </si>
  <si>
    <t>GBP501.60</t>
  </si>
  <si>
    <t>895 = 14h55m</t>
  </si>
  <si>
    <t>GBP678.10</t>
  </si>
  <si>
    <t>1145 = 19h5m</t>
  </si>
  <si>
    <t>GBP468.06</t>
  </si>
  <si>
    <t>GBP190.55</t>
  </si>
  <si>
    <t>350 = 5h50m</t>
  </si>
  <si>
    <t>GBP264.45</t>
  </si>
  <si>
    <t>GBP628.40</t>
  </si>
  <si>
    <t>830 = 13h50m</t>
  </si>
  <si>
    <t>GBP489.38</t>
  </si>
  <si>
    <t>1180 = 19h40m</t>
  </si>
  <si>
    <t>GBP607.88</t>
  </si>
  <si>
    <t>575 = 9h35m</t>
  </si>
  <si>
    <t>GBP243.88</t>
  </si>
  <si>
    <t>500 = 8h20m</t>
  </si>
  <si>
    <t>GBP710.88</t>
  </si>
  <si>
    <t>GBP955.98</t>
  </si>
  <si>
    <t>GBP955.88</t>
  </si>
  <si>
    <t>960 = 16h0m</t>
  </si>
  <si>
    <t>FRA = Frankfurt International,</t>
  </si>
  <si>
    <t>GBP785.97</t>
  </si>
  <si>
    <t>GBP743.87</t>
  </si>
  <si>
    <t>GBP1003.88</t>
  </si>
  <si>
    <t>GBP286.28</t>
  </si>
  <si>
    <t>DEL = Delhi Indira Gandhi International,</t>
  </si>
  <si>
    <t>GBP466.68</t>
  </si>
  <si>
    <t>GBP665.88</t>
  </si>
  <si>
    <t>GBP539.88</t>
  </si>
  <si>
    <t>AMS = Amsterdam Schiphol Airport,AUH = Abu Dhabi International,</t>
  </si>
  <si>
    <t>GBP678.78</t>
  </si>
  <si>
    <t>GBP469.38</t>
  </si>
  <si>
    <t>1010 = 16h50m</t>
  </si>
  <si>
    <t>GBP257.88</t>
  </si>
  <si>
    <t>310 = 5h10m</t>
  </si>
  <si>
    <t>GBP423.08</t>
  </si>
  <si>
    <t>1060 = 17h40m</t>
  </si>
  <si>
    <t>DME = Moscow Domodedovo,MUC = Munich Franz Joseph Strauss Int'l,</t>
  </si>
  <si>
    <t>GBP629.08</t>
  </si>
  <si>
    <t>825 = 13h45m</t>
  </si>
  <si>
    <t>GBP699.95</t>
  </si>
  <si>
    <t>GBP620.95</t>
  </si>
  <si>
    <t>GBP394.95</t>
  </si>
  <si>
    <t>475 = 7h55m</t>
  </si>
  <si>
    <t>GBP723.95</t>
  </si>
  <si>
    <t>GBP956.95</t>
  </si>
  <si>
    <t>1305 = 21h45m</t>
  </si>
  <si>
    <t>GBP846.39</t>
  </si>
  <si>
    <t>890 = 14h50m</t>
  </si>
  <si>
    <t>GBP575.06</t>
  </si>
  <si>
    <t>1058 = 17h38m</t>
  </si>
  <si>
    <t>GBP772.66</t>
  </si>
  <si>
    <t>1062 = 17h42m</t>
  </si>
  <si>
    <t>GBP997.85</t>
  </si>
  <si>
    <t>965 = 16h5m</t>
  </si>
  <si>
    <t>GBP351.59</t>
  </si>
  <si>
    <t>725 = 12h5m</t>
  </si>
  <si>
    <t>GBP598.02</t>
  </si>
  <si>
    <t>DXB = Dubai International,</t>
  </si>
  <si>
    <t>GBP663.95</t>
  </si>
  <si>
    <t>GBP502.36</t>
  </si>
  <si>
    <t>1070 = 17h50m</t>
  </si>
  <si>
    <t>GBP691.85</t>
  </si>
  <si>
    <t>GBP646.95</t>
  </si>
  <si>
    <t>815 = 13h35m</t>
  </si>
  <si>
    <t>GBP188.59</t>
  </si>
  <si>
    <t>GBP362.69</t>
  </si>
  <si>
    <t>DME = Moscow Domodedovo,LHR = London Heathrow,</t>
  </si>
  <si>
    <t>GBP627.16</t>
  </si>
  <si>
    <t>GBP707.49</t>
  </si>
  <si>
    <t>860 = 14h20m</t>
  </si>
  <si>
    <t>GBP628.49</t>
  </si>
  <si>
    <t>530 = 8h50m</t>
  </si>
  <si>
    <t>GBP402.49</t>
  </si>
  <si>
    <t>415 = 6h55m</t>
  </si>
  <si>
    <t>GBP731.49</t>
  </si>
  <si>
    <t>GBP964.49</t>
  </si>
  <si>
    <t>1245 = 20h45m</t>
  </si>
  <si>
    <t>GBP874.59</t>
  </si>
  <si>
    <t>1137 = 18h57m</t>
  </si>
  <si>
    <t>GBP784.70</t>
  </si>
  <si>
    <t>1147 = 19h7m</t>
  </si>
  <si>
    <t>GBP742.60</t>
  </si>
  <si>
    <t>1072 = 17h52m</t>
  </si>
  <si>
    <t>GBP1005.39</t>
  </si>
  <si>
    <t>GBP360.47</t>
  </si>
  <si>
    <t>GBP433.19</t>
  </si>
  <si>
    <t>1255 = 20h55m</t>
  </si>
  <si>
    <t>AMS = Amsterdam Schiphol Airport,SIN = Singapore Changi,</t>
  </si>
  <si>
    <t>GBP686.49</t>
  </si>
  <si>
    <t>1085 = 18h5m</t>
  </si>
  <si>
    <t>GBP576.49</t>
  </si>
  <si>
    <t>GBP699.39</t>
  </si>
  <si>
    <t>GBP654.49</t>
  </si>
  <si>
    <t>800 = 13h20m</t>
  </si>
  <si>
    <t>GBP353.49</t>
  </si>
  <si>
    <t>GBP584.87</t>
  </si>
  <si>
    <t>GBP634.69</t>
  </si>
  <si>
    <t>GBP666.34</t>
  </si>
  <si>
    <t>1525 = 25h25m</t>
  </si>
  <si>
    <t>BHX = Birmingham,DXB = Dubai International,IOM = Isle of Man Ronaldsway,</t>
  </si>
  <si>
    <t>GBP624.34</t>
  </si>
  <si>
    <t>1660 = 27h40m</t>
  </si>
  <si>
    <t>GBP561.49</t>
  </si>
  <si>
    <t>1480 = 24h40m</t>
  </si>
  <si>
    <t>DXB = Dubai International,IOM = Isle of Man Ronaldsway,MAN = Manchester,</t>
  </si>
  <si>
    <t>GBP1993.52</t>
  </si>
  <si>
    <t>IOM = Isle of Man Ronaldsway,LCY = London City Airport,MAD = Madrid Adolfo Suarez-Barajas,</t>
  </si>
  <si>
    <t>GBP1310.79</t>
  </si>
  <si>
    <t>1850 = 30h50m</t>
  </si>
  <si>
    <t>DUB = Dublin International,IOM = Isle of Man Ronaldsway,ORD = Chicago O'Hare,YYZ = Toronto Lester B Pearson,</t>
  </si>
  <si>
    <t>GBP1057.49</t>
  </si>
  <si>
    <t>1599 = 26h39m</t>
  </si>
  <si>
    <t>DUB = Dublin International,IAH = Houston George Bush Intercntl,IOM = Isle of Man Ronaldsway,ORD = Chicago O'Hare,</t>
  </si>
  <si>
    <t>GBP802.29</t>
  </si>
  <si>
    <t>DUB = Dublin International,IOM = Isle of Man Ronaldsway,ORD = Chicago O'Hare,</t>
  </si>
  <si>
    <t>GBP842.19</t>
  </si>
  <si>
    <t>GBP696.09</t>
  </si>
  <si>
    <t>2060 = 34h20m</t>
  </si>
  <si>
    <t>DUB = Dublin International,IOM = Isle of Man Ronaldsway,YYZ = Toronto Lester B Pearson,</t>
  </si>
  <si>
    <t>GBP505.34</t>
  </si>
  <si>
    <t>1120 = 18h40m</t>
  </si>
  <si>
    <t>GBP623.34</t>
  </si>
  <si>
    <t>1295 = 21h35m</t>
  </si>
  <si>
    <t>GBP668.69</t>
  </si>
  <si>
    <t>DUB = Dublin International,DXB = Dubai International,IOM = Isle of Man Ronaldsway,</t>
  </si>
  <si>
    <t>GBP947.64</t>
  </si>
  <si>
    <t>1675 = 27h55m</t>
  </si>
  <si>
    <t>BHX = Birmingham,DXB = Dubai International,IOM = Isle of Man Ronaldsway,PEK = Beijing Capital International,</t>
  </si>
  <si>
    <t>GBP839.64</t>
  </si>
  <si>
    <t>1575 = 26h15m</t>
  </si>
  <si>
    <t>HND = Tokyo International (Haneda),IOM = Isle of Man Ronaldsway,LHR = London Heathrow,MAN = Manchester,</t>
  </si>
  <si>
    <t>GBP635.34</t>
  </si>
  <si>
    <t>1395 = 23h15m</t>
  </si>
  <si>
    <t>GBP411.09</t>
  </si>
  <si>
    <t>1265 = 21h5m</t>
  </si>
  <si>
    <t>AMS = Amsterdam Schiphol Airport,IOM = Isle of Man Ronaldsway,MAN = Manchester,</t>
  </si>
  <si>
    <t>GBP1070.77</t>
  </si>
  <si>
    <t>1065 = 17h45m</t>
  </si>
  <si>
    <t>AMS = Amsterdam Schiphol Airport,BHX = Birmingham,IOM = Isle of Man Ronaldsway,SVO = Moscow Sheremetyevo,</t>
  </si>
  <si>
    <t>GBP891.44</t>
  </si>
  <si>
    <t>2775 = 46h15m</t>
  </si>
  <si>
    <t>GBP703.58</t>
  </si>
  <si>
    <t>880 = 14h40m</t>
  </si>
  <si>
    <t>GBP624.58</t>
  </si>
  <si>
    <t>GBP398.58</t>
  </si>
  <si>
    <t>GBP727.58</t>
  </si>
  <si>
    <t>GBP972.68</t>
  </si>
  <si>
    <t>1190 = 19h50m</t>
  </si>
  <si>
    <t>GBP846.34</t>
  </si>
  <si>
    <t>GBP785.37</t>
  </si>
  <si>
    <t>1132 = 18h52m</t>
  </si>
  <si>
    <t>GBP743.27</t>
  </si>
  <si>
    <t>1057 = 17h37m</t>
  </si>
  <si>
    <t>GBP1001.48</t>
  </si>
  <si>
    <t>GBP351.54</t>
  </si>
  <si>
    <t>GBP677.58</t>
  </si>
  <si>
    <t>GBP667.58</t>
  </si>
  <si>
    <t>GBP541.09</t>
  </si>
  <si>
    <t>GBP695.48</t>
  </si>
  <si>
    <t>GBP650.58</t>
  </si>
  <si>
    <t>GBP370.58</t>
  </si>
  <si>
    <t>GBP623.94</t>
  </si>
  <si>
    <t>955 = 15h55m</t>
  </si>
  <si>
    <t>GBP630.29</t>
  </si>
  <si>
    <t>GBP726.12</t>
  </si>
  <si>
    <t>GBP647.12</t>
  </si>
  <si>
    <t>765 = 12h45m</t>
  </si>
  <si>
    <t>GBP421.12</t>
  </si>
  <si>
    <t>GBP750.12</t>
  </si>
  <si>
    <t>GBP983.12</t>
  </si>
  <si>
    <t>GBP991.12</t>
  </si>
  <si>
    <t>GBP782.20</t>
  </si>
  <si>
    <t>GBP740.10</t>
  </si>
  <si>
    <t>GBP1024.02</t>
  </si>
  <si>
    <t>905 = 15h5m</t>
  </si>
  <si>
    <t>GBP668.42</t>
  </si>
  <si>
    <t>BRU = Brussels Airport,</t>
  </si>
  <si>
    <t>GBP436.82</t>
  </si>
  <si>
    <t>GBP690.12</t>
  </si>
  <si>
    <t>GBP458.87</t>
  </si>
  <si>
    <t>BRU = Brussels Airport,PEK = Beijing Capital International,</t>
  </si>
  <si>
    <t>GBP718.02</t>
  </si>
  <si>
    <t>GBP673.12</t>
  </si>
  <si>
    <t>GBP232.12</t>
  </si>
  <si>
    <t>AMS = Amsterdam Schiphol Airport,RIX = Riga International,</t>
  </si>
  <si>
    <t>GBP805.22</t>
  </si>
  <si>
    <t>940 = 15h40m</t>
  </si>
  <si>
    <t>GBP633.32</t>
  </si>
  <si>
    <t>GBP679.95</t>
  </si>
  <si>
    <t>1430 = 23h50m</t>
  </si>
  <si>
    <t>DXB = Dubai International,MAN = Manchester,</t>
  </si>
  <si>
    <t>GBP519.93</t>
  </si>
  <si>
    <t>1445 = 24h5m</t>
  </si>
  <si>
    <t>AUH = Abu Dhabi International,MAN = Manchester,</t>
  </si>
  <si>
    <t>GBP559.95</t>
  </si>
  <si>
    <t>1090 = 18h10m</t>
  </si>
  <si>
    <t>GBP762.03</t>
  </si>
  <si>
    <t>1540 = 25h40m</t>
  </si>
  <si>
    <t>GBP995.03</t>
  </si>
  <si>
    <t>1595 = 26h35m</t>
  </si>
  <si>
    <t>GBP905.13</t>
  </si>
  <si>
    <t>CDG = Paris Charles de Gaulle,PTY = Panama City Tocumen Int'l,</t>
  </si>
  <si>
    <t>GBP992.46</t>
  </si>
  <si>
    <t>1252 = 20h52m</t>
  </si>
  <si>
    <t>DUB = Dublin International,LCY = London City Airport,ORD = Chicago O'Hare,</t>
  </si>
  <si>
    <t>GBP942.36</t>
  </si>
  <si>
    <t>1177 = 19h37m</t>
  </si>
  <si>
    <t>GBP1016.28</t>
  </si>
  <si>
    <t>1875 = 31h15m</t>
  </si>
  <si>
    <t>GBP486.93</t>
  </si>
  <si>
    <t>GBP752.03</t>
  </si>
  <si>
    <t>1285 = 21h25m</t>
  </si>
  <si>
    <t>AMS = Amsterdam Schiphol Airport,CDG = Paris Charles de Gaulle,</t>
  </si>
  <si>
    <t>GBP660.93</t>
  </si>
  <si>
    <t>GBP564.93</t>
  </si>
  <si>
    <t>1215 = 20h15m</t>
  </si>
  <si>
    <t>GBP724.03</t>
  </si>
  <si>
    <t>1515 = 25h15m</t>
  </si>
  <si>
    <t>CDG = Paris Charles de Gaulle,NRT = Tokyo Narita International,</t>
  </si>
  <si>
    <t>GBP685.03</t>
  </si>
  <si>
    <t>GBP330.73</t>
  </si>
  <si>
    <t>605 = 10h5m</t>
  </si>
  <si>
    <t>HEL = Helsinki-Vantaa,MAN = Manchester,</t>
  </si>
  <si>
    <t>GBP1208.03</t>
  </si>
  <si>
    <t>755 = 12h35m</t>
  </si>
  <si>
    <t>CDG = Paris Charles de Gaulle,SVO = Moscow Sheremetyevo,</t>
  </si>
  <si>
    <t>GBP1402.56</t>
  </si>
  <si>
    <t>AMS = Amsterdam Schiphol Airport,LCY = London City Airport,SVO = Moscow Sheremetyevo,</t>
  </si>
  <si>
    <t>GBP730.19</t>
  </si>
  <si>
    <t>GBP651.19</t>
  </si>
  <si>
    <t>555 = 9h15m</t>
  </si>
  <si>
    <t>GBP425.19</t>
  </si>
  <si>
    <t>420 = 7h0m</t>
  </si>
  <si>
    <t>GBP754.19</t>
  </si>
  <si>
    <t>1005 = 16h45m</t>
  </si>
  <si>
    <t>GBP987.19</t>
  </si>
  <si>
    <t>GBP897.29</t>
  </si>
  <si>
    <t>GBP1133.69</t>
  </si>
  <si>
    <t>670 = 11h10m</t>
  </si>
  <si>
    <t>GBP1116.49</t>
  </si>
  <si>
    <t>GBP1033.09</t>
  </si>
  <si>
    <t>GBP682.19</t>
  </si>
  <si>
    <t>775 = 12h55m</t>
  </si>
  <si>
    <t>GBP709.19</t>
  </si>
  <si>
    <t>GBP699.19</t>
  </si>
  <si>
    <t>GBP779.49</t>
  </si>
  <si>
    <t>1195 = 19h55m</t>
  </si>
  <si>
    <t>AMS = Amsterdam Schiphol Airport,PVG = Shanghai Pudong International,</t>
  </si>
  <si>
    <t>GBP722.09</t>
  </si>
  <si>
    <t>1150 = 19h10m</t>
  </si>
  <si>
    <t>GBP677.19</t>
  </si>
  <si>
    <t>805 = 13h25m</t>
  </si>
  <si>
    <t>GBP307.19</t>
  </si>
  <si>
    <t>290 = 4h50m</t>
  </si>
  <si>
    <t>GBP814.29</t>
  </si>
  <si>
    <t>785 = 13h5m</t>
  </si>
  <si>
    <t>GBP642.39</t>
  </si>
  <si>
    <t>GBP720.75</t>
  </si>
  <si>
    <t>GBP641.75</t>
  </si>
  <si>
    <t>595 = 9h55m</t>
  </si>
  <si>
    <t>GBP415.75</t>
  </si>
  <si>
    <t>430 = 7h10m</t>
  </si>
  <si>
    <t>GBP744.75</t>
  </si>
  <si>
    <t>GBP989.85</t>
  </si>
  <si>
    <t>GBP832.32</t>
  </si>
  <si>
    <t>GBP1104.25</t>
  </si>
  <si>
    <t>710 = 11h50m</t>
  </si>
  <si>
    <t>GBP914.06</t>
  </si>
  <si>
    <t>1202 = 20h2m</t>
  </si>
  <si>
    <t>CPH = Copenhagen Kastrup,ORD = Chicago O'Hare,</t>
  </si>
  <si>
    <t>GBP1003.65</t>
  </si>
  <si>
    <t>GBP354.02</t>
  </si>
  <si>
    <t>740 = 12h20m</t>
  </si>
  <si>
    <t>GBP434.45</t>
  </si>
  <si>
    <t>GBP600.22</t>
  </si>
  <si>
    <t>LHR = London Heathrow,SIN = Singapore Changi,</t>
  </si>
  <si>
    <t>GBP458.02</t>
  </si>
  <si>
    <t>1165 = 19h25m</t>
  </si>
  <si>
    <t>GBP712.65</t>
  </si>
  <si>
    <t>1160 = 19h20m</t>
  </si>
  <si>
    <t>GBP667.75</t>
  </si>
  <si>
    <t>GBP191.02</t>
  </si>
  <si>
    <t>365 = 6h5m</t>
  </si>
  <si>
    <t>GBP268.92</t>
  </si>
  <si>
    <t>GBP632.76</t>
  </si>
  <si>
    <t>EUR576.15</t>
  </si>
  <si>
    <t>EUR299.15</t>
  </si>
  <si>
    <t>1645 = 27h25m</t>
  </si>
  <si>
    <t>EUR358.15</t>
  </si>
  <si>
    <t>EUR1033.80</t>
  </si>
  <si>
    <t>EUR1343.51</t>
  </si>
  <si>
    <t>EUR943.94</t>
  </si>
  <si>
    <t>EUR862.25</t>
  </si>
  <si>
    <t>862 = 14h22m</t>
  </si>
  <si>
    <t>ORD = Chicago O'Hare,</t>
  </si>
  <si>
    <t>EUR800.03</t>
  </si>
  <si>
    <t>787 = 13h7m</t>
  </si>
  <si>
    <t>EUR1022.04</t>
  </si>
  <si>
    <t>DFW = Dallas/Ft Worth International,ORD = Chicago O'Hare,</t>
  </si>
  <si>
    <t>EUR436.24</t>
  </si>
  <si>
    <t>EUR462.24</t>
  </si>
  <si>
    <t>EUR580.24</t>
  </si>
  <si>
    <t>EUR519.15</t>
  </si>
  <si>
    <t>EUR917.91</t>
  </si>
  <si>
    <t>FRA = Frankfurt International,HND = Tokyo International (Haneda),</t>
  </si>
  <si>
    <t>EUR551.36</t>
  </si>
  <si>
    <t>985 = 16h25m</t>
  </si>
  <si>
    <t>EUR237.28</t>
  </si>
  <si>
    <t>EUR910.51</t>
  </si>
  <si>
    <t>EUR910.61</t>
  </si>
  <si>
    <t xml:space="preserve">BHX = Birmingham, DXB = Dubai International, </t>
  </si>
  <si>
    <t xml:space="preserve">AUH = Abu Dhabi International, MAN = Manchester, </t>
  </si>
  <si>
    <t xml:space="preserve">BHX = Birmingham, CDG = Paris Charles de Gaulle, </t>
  </si>
  <si>
    <t xml:space="preserve">LHR = London Heathrow, </t>
  </si>
  <si>
    <t xml:space="preserve">DFW = Dallas/Ft Worth International, LHR = London Heathrow, </t>
  </si>
  <si>
    <t>GBP563.60</t>
  </si>
  <si>
    <t>GBP590.06</t>
  </si>
  <si>
    <t>1280 = 21h20m</t>
  </si>
  <si>
    <t xml:space="preserve">LHR = London Heathrow, SIN = Singapore Changi, </t>
  </si>
  <si>
    <t xml:space="preserve">LHR = London Heathrow, NRT = Tokyo Narita International, </t>
  </si>
  <si>
    <t xml:space="preserve">LHR = London Heathrow, PVG = Shanghai Pudong International, </t>
  </si>
  <si>
    <t xml:space="preserve">HEL = Helsinki-Vantaa, MAN = Manchester, </t>
  </si>
  <si>
    <t xml:space="preserve">LHR = London Heathrow, VKO = Moscow Vnukovo, </t>
  </si>
  <si>
    <t xml:space="preserve">LHR = London Heathrow, SVO = Moscow Sheremetyevo, </t>
  </si>
  <si>
    <t>AMS</t>
  </si>
  <si>
    <t>Hub</t>
  </si>
  <si>
    <t>IST</t>
  </si>
  <si>
    <t>CDG</t>
  </si>
  <si>
    <t>DXB</t>
  </si>
  <si>
    <t>MAD</t>
  </si>
  <si>
    <t>BRU</t>
  </si>
  <si>
    <t>FRA</t>
  </si>
  <si>
    <t>Times Used</t>
  </si>
  <si>
    <t>Mean Duration</t>
  </si>
  <si>
    <t>Mean Price</t>
  </si>
  <si>
    <t>GBP1515.46</t>
  </si>
  <si>
    <t>690 = 11h30m</t>
  </si>
  <si>
    <t>GBP448.46</t>
  </si>
  <si>
    <t>405 = 6h45m</t>
  </si>
  <si>
    <t>GBP1907.46</t>
  </si>
  <si>
    <t>GBP810.26</t>
  </si>
  <si>
    <t>685 = 11h25m</t>
  </si>
  <si>
    <t>GBP1394.46</t>
  </si>
  <si>
    <t>GBP1239.26</t>
  </si>
  <si>
    <t>660 = 11h0m</t>
  </si>
  <si>
    <t>GBP650.06</t>
  </si>
  <si>
    <t>745 = 12h25m</t>
  </si>
  <si>
    <t>GBP1536.46</t>
  </si>
  <si>
    <t>620 = 10h20m</t>
  </si>
  <si>
    <t>GBP741.56</t>
  </si>
  <si>
    <t>655 = 10h55m</t>
  </si>
  <si>
    <t>MAN (fast)</t>
  </si>
  <si>
    <t>GBP561.34</t>
  </si>
  <si>
    <t xml:space="preserve">FRA = Frankfurt International, </t>
  </si>
  <si>
    <t xml:space="preserve">AMS = Amsterdam Schiphol Airport, </t>
  </si>
  <si>
    <t>GBP381.20</t>
  </si>
  <si>
    <t xml:space="preserve">CDG = Paris Charles de Gaulle, </t>
  </si>
  <si>
    <t>GBP1099.70</t>
  </si>
  <si>
    <t>695 = 11h35m</t>
  </si>
  <si>
    <t>GBP1090.20</t>
  </si>
  <si>
    <t>786 = 13h6m</t>
  </si>
  <si>
    <t xml:space="preserve">ATL = Atlanta Hartsfield-Jackson ATL, </t>
  </si>
  <si>
    <t xml:space="preserve">AUH = Abu Dhabi International, </t>
  </si>
  <si>
    <t>GBP672.20</t>
  </si>
  <si>
    <t>1045 = 17h25m</t>
  </si>
  <si>
    <t xml:space="preserve">AMS = Amsterdam Schiphol Airport, KIX = Osaka Kansai International, </t>
  </si>
  <si>
    <t>GBP633.20</t>
  </si>
  <si>
    <t xml:space="preserve">AMS = Amsterdam Schiphol Airport, SVO = Moscow Sheremetyevo, </t>
  </si>
  <si>
    <t>GBP675.20</t>
  </si>
  <si>
    <t>GBP848.35</t>
  </si>
  <si>
    <t>GBP824.30</t>
  </si>
  <si>
    <t>735 = 12h15m</t>
  </si>
  <si>
    <t>Manchester (fast)</t>
  </si>
  <si>
    <t>LHR (non-stop if possible)</t>
  </si>
  <si>
    <t>London Heathrow (non-stop if possible)</t>
  </si>
  <si>
    <t>910 = 15h10m</t>
  </si>
  <si>
    <t>GBP1030.78</t>
  </si>
  <si>
    <t xml:space="preserve">SIN = Singapore Changi, </t>
  </si>
  <si>
    <t xml:space="preserve">NRT = Tokyo Narita International, </t>
  </si>
  <si>
    <t>GBP1278.98</t>
  </si>
  <si>
    <t>LGW</t>
  </si>
  <si>
    <t>KEF</t>
  </si>
  <si>
    <t>MIA</t>
  </si>
  <si>
    <t>ATL</t>
  </si>
  <si>
    <t>AUH</t>
  </si>
  <si>
    <t>DEL</t>
  </si>
  <si>
    <t>SVO</t>
  </si>
  <si>
    <t>DME</t>
  </si>
  <si>
    <t>VKO</t>
  </si>
  <si>
    <t>Dubai</t>
  </si>
  <si>
    <t>Frankfurt</t>
  </si>
  <si>
    <t>Brussels</t>
  </si>
  <si>
    <t>Iceland</t>
  </si>
  <si>
    <t>lat</t>
  </si>
  <si>
    <t>long</t>
  </si>
  <si>
    <t>Airport</t>
  </si>
  <si>
    <t>London</t>
  </si>
  <si>
    <t>Hull</t>
  </si>
  <si>
    <t>Carlisle</t>
  </si>
  <si>
    <t>Middlesbrough</t>
  </si>
  <si>
    <t>Blackpool</t>
  </si>
  <si>
    <t>York</t>
  </si>
  <si>
    <t>Scarborough</t>
  </si>
  <si>
    <t>Grimsby</t>
  </si>
  <si>
    <t>Crewe</t>
  </si>
  <si>
    <t>Special Cases</t>
  </si>
  <si>
    <t>The North (Sheffield has no airport)</t>
  </si>
  <si>
    <t>Hub Name</t>
  </si>
  <si>
    <t>City</t>
  </si>
  <si>
    <t>City Locations</t>
  </si>
  <si>
    <t>World Airport Locations</t>
  </si>
  <si>
    <t>Britain and Ireland Airport Locations</t>
  </si>
  <si>
    <t>Code</t>
  </si>
  <si>
    <t>Paris (CDG)</t>
  </si>
  <si>
    <t>Dublin (DUB)</t>
  </si>
  <si>
    <t>London Heathrow (LHR)</t>
  </si>
  <si>
    <t>Amsterdam (AMS)</t>
  </si>
  <si>
    <t>Istanbul (IST)</t>
  </si>
  <si>
    <t>Abu Dhabi (AUH)</t>
  </si>
  <si>
    <t>City (Airport Code)</t>
  </si>
  <si>
    <t>Hub use</t>
  </si>
  <si>
    <t>Graph Preparation 1</t>
  </si>
  <si>
    <t>Graph Preparation 2</t>
  </si>
  <si>
    <t>Duration (m)</t>
  </si>
  <si>
    <t>Price (£)</t>
  </si>
  <si>
    <t>London Heathrow (fast)</t>
  </si>
  <si>
    <t>LHR (fast)</t>
  </si>
  <si>
    <t>Raw Results from Google Flights API</t>
  </si>
  <si>
    <t>Parsed Results</t>
  </si>
  <si>
    <t xml:space="preserve">Google's "best" one-way flight, from the UK &amp; Ireland airport to 17 selected world airports. Booked two weeks in advance. Looked up using  PERL, CURL, and Google's QPX Express Airfare API.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</si>
</sst>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£&quot;* #,##0.00_-;\-&quot;£&quot;* #,##0.00_-;_-&quot;£&quot;* &quot;-&quot;??_-;_-@_-"/>
    <numFmt numFmtId="164" formatCode="0.00000"/>
    <numFmt numFmtId="165" formatCode="_-&quot;£&quot;* #,##0_-;\-&quot;£&quot;* #,##0_-;_-&quot;£&quot;* &quot;-&quot;??_-;_-@_-"/>
    <numFmt numFmtId="166" formatCode="&quot;£&quot;#,##0"/>
  </numFmts>
  <fonts count="9" x14ac:knownFonts="1">
    <font>
      <sz val="11"/>
      <color theme="1"/>
      <name val="Calibri"/>
      <family val="2"/>
      <scheme val="minor"/>
    </font>
    <font>
      <sz val="12"/>
      <color rgb="FF545454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545454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3" fillId="2" borderId="0" xfId="0" applyFont="1" applyFill="1"/>
    <xf numFmtId="0" fontId="1" fillId="2" borderId="0" xfId="0" applyFont="1" applyFill="1"/>
    <xf numFmtId="0" fontId="4" fillId="2" borderId="0" xfId="0" applyFont="1" applyFill="1"/>
    <xf numFmtId="0" fontId="5" fillId="0" borderId="0" xfId="0" applyFont="1"/>
    <xf numFmtId="0" fontId="0" fillId="0" borderId="0" xfId="0" applyAlignment="1"/>
    <xf numFmtId="0" fontId="1" fillId="0" borderId="0" xfId="0" applyFont="1" applyAlignment="1"/>
    <xf numFmtId="164" fontId="0" fillId="0" borderId="0" xfId="0" applyNumberFormat="1"/>
    <xf numFmtId="0" fontId="4" fillId="0" borderId="0" xfId="0" applyFont="1"/>
    <xf numFmtId="0" fontId="4" fillId="0" borderId="0" xfId="0" applyFont="1" applyAlignment="1">
      <alignment vertical="center"/>
    </xf>
    <xf numFmtId="44" fontId="6" fillId="0" borderId="0" xfId="1" applyFont="1"/>
    <xf numFmtId="0" fontId="6" fillId="0" borderId="0" xfId="0" applyFont="1"/>
    <xf numFmtId="44" fontId="4" fillId="0" borderId="0" xfId="0" applyNumberFormat="1" applyFont="1"/>
    <xf numFmtId="0" fontId="3" fillId="0" borderId="0" xfId="0" applyFont="1"/>
    <xf numFmtId="0" fontId="4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165" fontId="4" fillId="0" borderId="0" xfId="0" applyNumberFormat="1" applyFont="1"/>
    <xf numFmtId="1" fontId="4" fillId="0" borderId="0" xfId="0" applyNumberFormat="1" applyFont="1"/>
    <xf numFmtId="166" fontId="4" fillId="0" borderId="0" xfId="0" applyNumberFormat="1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6181116800159679"/>
          <c:y val="3.8958348032185119E-2"/>
          <c:w val="0.56586023457138568"/>
          <c:h val="0.92208330393562976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</c:spPr>
          </c:dPt>
          <c:dPt>
            <c:idx val="1"/>
            <c:invertIfNegative val="0"/>
            <c:bubble3D val="0"/>
            <c:spPr>
              <a:blipFill>
                <a:blip xmlns:r="http://schemas.openxmlformats.org/officeDocument/2006/relationships" r:embed="rId2"/>
                <a:stretch>
                  <a:fillRect/>
                </a:stretch>
              </a:blipFill>
            </c:spPr>
          </c:dPt>
          <c:dPt>
            <c:idx val="2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</c:spPr>
          </c:dPt>
          <c:dPt>
            <c:idx val="3"/>
            <c:invertIfNegative val="0"/>
            <c:bubble3D val="0"/>
            <c:spPr>
              <a:blipFill>
                <a:blip xmlns:r="http://schemas.openxmlformats.org/officeDocument/2006/relationships" r:embed="rId4"/>
                <a:stretch>
                  <a:fillRect/>
                </a:stretch>
              </a:blipFill>
            </c:spPr>
          </c:dPt>
          <c:dPt>
            <c:idx val="4"/>
            <c:invertIfNegative val="0"/>
            <c:bubble3D val="0"/>
            <c:spPr>
              <a:blipFill>
                <a:blip xmlns:r="http://schemas.openxmlformats.org/officeDocument/2006/relationships" r:embed="rId5"/>
                <a:stretch>
                  <a:fillRect/>
                </a:stretch>
              </a:blipFill>
            </c:spPr>
          </c:dPt>
          <c:dLbls>
            <c:txPr>
              <a:bodyPr/>
              <a:lstStyle/>
              <a:p>
                <a:pPr>
                  <a:defRPr sz="14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'Flight Times, Costs, and Graphs'!$F$49:$F$53</c:f>
              <c:strCache>
                <c:ptCount val="5"/>
                <c:pt idx="0">
                  <c:v>Paris (CDG)</c:v>
                </c:pt>
                <c:pt idx="1">
                  <c:v>Istanbul (IST)</c:v>
                </c:pt>
                <c:pt idx="2">
                  <c:v>Dublin (DUB)</c:v>
                </c:pt>
                <c:pt idx="3">
                  <c:v>London Heathrow (LHR)</c:v>
                </c:pt>
                <c:pt idx="4">
                  <c:v>Amsterdam (AMS)</c:v>
                </c:pt>
              </c:strCache>
            </c:strRef>
          </c:cat>
          <c:val>
            <c:numRef>
              <c:f>'Flight Times, Costs, and Graphs'!$G$49:$G$53</c:f>
              <c:numCache>
                <c:formatCode>General</c:formatCode>
                <c:ptCount val="5"/>
                <c:pt idx="0">
                  <c:v>17</c:v>
                </c:pt>
                <c:pt idx="1">
                  <c:v>18</c:v>
                </c:pt>
                <c:pt idx="2">
                  <c:v>23</c:v>
                </c:pt>
                <c:pt idx="3">
                  <c:v>33</c:v>
                </c:pt>
                <c:pt idx="4">
                  <c:v>117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88207360"/>
        <c:axId val="88208896"/>
      </c:barChart>
      <c:catAx>
        <c:axId val="88207360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88208896"/>
        <c:crosses val="autoZero"/>
        <c:auto val="1"/>
        <c:lblAlgn val="ctr"/>
        <c:lblOffset val="100"/>
        <c:noMultiLvlLbl val="0"/>
      </c:catAx>
      <c:valAx>
        <c:axId val="88208896"/>
        <c:scaling>
          <c:orientation val="minMax"/>
          <c:max val="120"/>
        </c:scaling>
        <c:delete val="1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88207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Average price (£s) to 17 selected locations</a:t>
            </a:r>
          </a:p>
        </c:rich>
      </c:tx>
      <c:layout>
        <c:manualLayout>
          <c:xMode val="edge"/>
          <c:yMode val="edge"/>
          <c:x val="0.1797634204333651"/>
          <c:y val="1.884548148938233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2.2668567528812213E-2"/>
          <c:y val="0.15039554591346815"/>
          <c:w val="0.95990887745730702"/>
          <c:h val="0.488641646550477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'Flight Times, Costs, and Graphs'!$N$47</c:f>
              <c:strCache>
                <c:ptCount val="1"/>
                <c:pt idx="0">
                  <c:v>Price (£)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txPr>
              <a:bodyPr rot="-5400000" vert="horz"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'Flight Times, Costs, and Graphs'!$L$48:$L$64</c:f>
              <c:strCache>
                <c:ptCount val="17"/>
                <c:pt idx="0">
                  <c:v>London Heathrow</c:v>
                </c:pt>
                <c:pt idx="1">
                  <c:v>Dublin</c:v>
                </c:pt>
                <c:pt idx="2">
                  <c:v>Manchester</c:v>
                </c:pt>
                <c:pt idx="3">
                  <c:v>Edinburgh</c:v>
                </c:pt>
                <c:pt idx="4">
                  <c:v>Birmingham</c:v>
                </c:pt>
                <c:pt idx="5">
                  <c:v>Glasgow</c:v>
                </c:pt>
                <c:pt idx="6">
                  <c:v>Aberdeen</c:v>
                </c:pt>
                <c:pt idx="7">
                  <c:v>Leeds</c:v>
                </c:pt>
                <c:pt idx="8">
                  <c:v>Newcastle</c:v>
                </c:pt>
                <c:pt idx="9">
                  <c:v>Manchester (fast)</c:v>
                </c:pt>
                <c:pt idx="10">
                  <c:v>Bristol</c:v>
                </c:pt>
                <c:pt idx="11">
                  <c:v>Cardiff</c:v>
                </c:pt>
                <c:pt idx="12">
                  <c:v>Belfast</c:v>
                </c:pt>
                <c:pt idx="13">
                  <c:v>Norwich</c:v>
                </c:pt>
                <c:pt idx="14">
                  <c:v>Exeter</c:v>
                </c:pt>
                <c:pt idx="15">
                  <c:v>Liverpool</c:v>
                </c:pt>
                <c:pt idx="16">
                  <c:v>London Heathrow (fast)</c:v>
                </c:pt>
              </c:strCache>
            </c:strRef>
          </c:cat>
          <c:val>
            <c:numRef>
              <c:f>'Flight Times, Costs, and Graphs'!$N$48:$N$64</c:f>
              <c:numCache>
                <c:formatCode>"£"#,##0</c:formatCode>
                <c:ptCount val="17"/>
                <c:pt idx="0">
                  <c:v>557.68222222222221</c:v>
                </c:pt>
                <c:pt idx="1">
                  <c:v>560.2223555555554</c:v>
                </c:pt>
                <c:pt idx="2">
                  <c:v>575.57111111111112</c:v>
                </c:pt>
                <c:pt idx="3">
                  <c:v>594.26277777777773</c:v>
                </c:pt>
                <c:pt idx="4">
                  <c:v>606.36222222222204</c:v>
                </c:pt>
                <c:pt idx="5">
                  <c:v>623.43722222222232</c:v>
                </c:pt>
                <c:pt idx="6">
                  <c:v>649.27444444444438</c:v>
                </c:pt>
                <c:pt idx="7">
                  <c:v>656.96111111111111</c:v>
                </c:pt>
                <c:pt idx="8">
                  <c:v>667.33999999999992</c:v>
                </c:pt>
                <c:pt idx="9">
                  <c:v>677.84388888888896</c:v>
                </c:pt>
                <c:pt idx="10">
                  <c:v>687.83722222222241</c:v>
                </c:pt>
                <c:pt idx="11">
                  <c:v>704.73777777777786</c:v>
                </c:pt>
                <c:pt idx="12">
                  <c:v>734.84388888888896</c:v>
                </c:pt>
                <c:pt idx="13">
                  <c:v>764.54000000000019</c:v>
                </c:pt>
                <c:pt idx="14">
                  <c:v>788.24000000000012</c:v>
                </c:pt>
                <c:pt idx="15">
                  <c:v>841.54611111111114</c:v>
                </c:pt>
                <c:pt idx="16">
                  <c:v>873.77999999999986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axId val="88360064"/>
        <c:axId val="88361600"/>
      </c:barChart>
      <c:catAx>
        <c:axId val="8836006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3600000" vert="horz"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88361600"/>
        <c:crosses val="autoZero"/>
        <c:auto val="1"/>
        <c:lblAlgn val="ctr"/>
        <c:lblOffset val="100"/>
        <c:noMultiLvlLbl val="0"/>
      </c:catAx>
      <c:valAx>
        <c:axId val="88361600"/>
        <c:scaling>
          <c:orientation val="minMax"/>
        </c:scaling>
        <c:delete val="1"/>
        <c:axPos val="l"/>
        <c:numFmt formatCode="&quot;£&quot;#,##0" sourceLinked="1"/>
        <c:majorTickMark val="out"/>
        <c:minorTickMark val="none"/>
        <c:tickLblPos val="nextTo"/>
        <c:crossAx val="88360064"/>
        <c:crosses val="autoZero"/>
        <c:crossBetween val="between"/>
        <c:majorUnit val="200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Average time (minutes) to 17 selected locations</a:t>
            </a:r>
            <a:endParaRPr lang="en-GB" sz="12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434139321019966"/>
          <c:y val="1.51034925132229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2.2668567528812213E-2"/>
          <c:y val="0.15039554591346815"/>
          <c:w val="0.95990887745730702"/>
          <c:h val="0.488641646550477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'Flight Times, Costs, and Graphs'!$Q$48:$Q$64</c:f>
              <c:strCache>
                <c:ptCount val="1"/>
                <c:pt idx="0">
                  <c:v>London Heathrow (fast) Manchester (fast) Norwich London Heathrow Newcastle Manchester Glasgow Aberdeen Birmingham Edinburgh Leeds Bristol Dublin Cardiff Belfast Exeter Liverpool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dLbls>
            <c:txPr>
              <a:bodyPr rot="-5400000" vert="horz"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'Flight Times, Costs, and Graphs'!$Q$48:$Q$64</c:f>
              <c:strCache>
                <c:ptCount val="17"/>
                <c:pt idx="0">
                  <c:v>London Heathrow (fast)</c:v>
                </c:pt>
                <c:pt idx="1">
                  <c:v>Manchester (fast)</c:v>
                </c:pt>
                <c:pt idx="2">
                  <c:v>Norwich</c:v>
                </c:pt>
                <c:pt idx="3">
                  <c:v>London Heathrow</c:v>
                </c:pt>
                <c:pt idx="4">
                  <c:v>Newcastle</c:v>
                </c:pt>
                <c:pt idx="5">
                  <c:v>Manchester</c:v>
                </c:pt>
                <c:pt idx="6">
                  <c:v>Glasgow</c:v>
                </c:pt>
                <c:pt idx="7">
                  <c:v>Aberdeen</c:v>
                </c:pt>
                <c:pt idx="8">
                  <c:v>Birmingham</c:v>
                </c:pt>
                <c:pt idx="9">
                  <c:v>Edinburgh</c:v>
                </c:pt>
                <c:pt idx="10">
                  <c:v>Leeds</c:v>
                </c:pt>
                <c:pt idx="11">
                  <c:v>Bristol</c:v>
                </c:pt>
                <c:pt idx="12">
                  <c:v>Dublin</c:v>
                </c:pt>
                <c:pt idx="13">
                  <c:v>Cardiff</c:v>
                </c:pt>
                <c:pt idx="14">
                  <c:v>Belfast</c:v>
                </c:pt>
                <c:pt idx="15">
                  <c:v>Exeter</c:v>
                </c:pt>
                <c:pt idx="16">
                  <c:v>Liverpool</c:v>
                </c:pt>
              </c:strCache>
            </c:strRef>
          </c:cat>
          <c:val>
            <c:numRef>
              <c:f>'Flight Times, Costs, and Graphs'!$T$48:$T$64</c:f>
              <c:numCache>
                <c:formatCode>0</c:formatCode>
                <c:ptCount val="17"/>
                <c:pt idx="0">
                  <c:v>685</c:v>
                </c:pt>
                <c:pt idx="1">
                  <c:v>798.11111111111109</c:v>
                </c:pt>
                <c:pt idx="2">
                  <c:v>855.38888888888891</c:v>
                </c:pt>
                <c:pt idx="3">
                  <c:v>868.44444444444446</c:v>
                </c:pt>
                <c:pt idx="4">
                  <c:v>878.55555555555554</c:v>
                </c:pt>
                <c:pt idx="5">
                  <c:v>906.88888888888891</c:v>
                </c:pt>
                <c:pt idx="6">
                  <c:v>914.72222222222217</c:v>
                </c:pt>
                <c:pt idx="7">
                  <c:v>915.94444444444446</c:v>
                </c:pt>
                <c:pt idx="8">
                  <c:v>923.55555555555554</c:v>
                </c:pt>
                <c:pt idx="9">
                  <c:v>936.05555555555554</c:v>
                </c:pt>
                <c:pt idx="10">
                  <c:v>942.55555555555554</c:v>
                </c:pt>
                <c:pt idx="11">
                  <c:v>967.44444444444446</c:v>
                </c:pt>
                <c:pt idx="12">
                  <c:v>978.55555555555554</c:v>
                </c:pt>
                <c:pt idx="13">
                  <c:v>1024.5555555555557</c:v>
                </c:pt>
                <c:pt idx="14">
                  <c:v>1064.4444444444443</c:v>
                </c:pt>
                <c:pt idx="15">
                  <c:v>1257.4444444444443</c:v>
                </c:pt>
                <c:pt idx="16">
                  <c:v>1536.8333333333333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axId val="88378368"/>
        <c:axId val="88400640"/>
      </c:barChart>
      <c:catAx>
        <c:axId val="8837836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3600000" vert="horz"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88400640"/>
        <c:crosses val="autoZero"/>
        <c:auto val="1"/>
        <c:lblAlgn val="ctr"/>
        <c:lblOffset val="100"/>
        <c:noMultiLvlLbl val="0"/>
      </c:catAx>
      <c:valAx>
        <c:axId val="88400640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88378368"/>
        <c:crosses val="autoZero"/>
        <c:crossBetween val="between"/>
        <c:majorUnit val="200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801</xdr:colOff>
      <xdr:row>54</xdr:row>
      <xdr:rowOff>161685</xdr:rowOff>
    </xdr:from>
    <xdr:to>
      <xdr:col>8</xdr:col>
      <xdr:colOff>1090974</xdr:colOff>
      <xdr:row>78</xdr:row>
      <xdr:rowOff>128066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25632</xdr:colOff>
      <xdr:row>65</xdr:row>
      <xdr:rowOff>71542</xdr:rowOff>
    </xdr:from>
    <xdr:to>
      <xdr:col>17</xdr:col>
      <xdr:colOff>364579</xdr:colOff>
      <xdr:row>84</xdr:row>
      <xdr:rowOff>7884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523875</xdr:colOff>
      <xdr:row>65</xdr:row>
      <xdr:rowOff>76200</xdr:rowOff>
    </xdr:from>
    <xdr:to>
      <xdr:col>25</xdr:col>
      <xdr:colOff>481822</xdr:colOff>
      <xdr:row>84</xdr:row>
      <xdr:rowOff>12542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180975</xdr:rowOff>
    </xdr:from>
    <xdr:to>
      <xdr:col>11</xdr:col>
      <xdr:colOff>267205</xdr:colOff>
      <xdr:row>32</xdr:row>
      <xdr:rowOff>47474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180975"/>
          <a:ext cx="6629905" cy="596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37"/>
  <sheetViews>
    <sheetView zoomScale="70" zoomScaleNormal="70" workbookViewId="0">
      <selection activeCell="A5" sqref="A5"/>
    </sheetView>
  </sheetViews>
  <sheetFormatPr defaultRowHeight="14.25" x14ac:dyDescent="0.2"/>
  <cols>
    <col min="1" max="1" width="9.28515625" style="9" bestFit="1" customWidth="1"/>
    <col min="2" max="2" width="16.140625" style="9" customWidth="1"/>
    <col min="3" max="3" width="17.5703125" style="9" bestFit="1" customWidth="1"/>
    <col min="4" max="4" width="17.5703125" style="9" customWidth="1"/>
    <col min="5" max="5" width="24.7109375" style="9" customWidth="1"/>
    <col min="6" max="6" width="10.42578125" style="9" bestFit="1" customWidth="1"/>
    <col min="7" max="7" width="10" style="9" customWidth="1"/>
    <col min="8" max="8" width="10.5703125" style="9" bestFit="1" customWidth="1"/>
    <col min="9" max="9" width="15.7109375" style="9" bestFit="1" customWidth="1"/>
    <col min="10" max="10" width="8" style="9" customWidth="1"/>
    <col min="11" max="11" width="11.5703125" style="9" customWidth="1"/>
    <col min="12" max="12" width="10.42578125" style="9" bestFit="1" customWidth="1"/>
    <col min="13" max="13" width="4.7109375" style="9" bestFit="1" customWidth="1"/>
    <col min="14" max="14" width="11" style="9" bestFit="1" customWidth="1"/>
    <col min="15" max="15" width="10.42578125" style="9" bestFit="1" customWidth="1"/>
    <col min="16" max="16" width="4.7109375" style="9" bestFit="1" customWidth="1"/>
    <col min="17" max="17" width="10.7109375" style="9" bestFit="1" customWidth="1"/>
    <col min="18" max="18" width="10.42578125" style="9" bestFit="1" customWidth="1"/>
    <col min="19" max="19" width="6.42578125" style="9" bestFit="1" customWidth="1"/>
    <col min="20" max="20" width="11.140625" style="9" bestFit="1" customWidth="1"/>
    <col min="21" max="21" width="10.42578125" style="9" bestFit="1" customWidth="1"/>
    <col min="22" max="22" width="4.7109375" style="9" bestFit="1" customWidth="1"/>
    <col min="23" max="23" width="11" style="9" bestFit="1" customWidth="1"/>
    <col min="24" max="24" width="10.42578125" style="9" bestFit="1" customWidth="1"/>
    <col min="25" max="25" width="4.7109375" style="9" bestFit="1" customWidth="1"/>
    <col min="26" max="26" width="11" style="9" bestFit="1" customWidth="1"/>
    <col min="27" max="27" width="10.42578125" style="9" bestFit="1" customWidth="1"/>
    <col min="28" max="28" width="4.7109375" style="9" bestFit="1" customWidth="1"/>
    <col min="29" max="29" width="11" style="9" bestFit="1" customWidth="1"/>
    <col min="30" max="30" width="10.42578125" style="9" bestFit="1" customWidth="1"/>
    <col min="31" max="31" width="6.28515625" style="9" customWidth="1"/>
    <col min="32" max="32" width="9.5703125" style="9" bestFit="1" customWidth="1"/>
    <col min="33" max="33" width="10.42578125" style="9" bestFit="1" customWidth="1"/>
    <col min="34" max="34" width="4.7109375" style="9" bestFit="1" customWidth="1"/>
    <col min="35" max="35" width="9.5703125" style="9" bestFit="1" customWidth="1"/>
    <col min="36" max="36" width="10.42578125" style="9" bestFit="1" customWidth="1"/>
    <col min="37" max="37" width="4.7109375" style="9" bestFit="1" customWidth="1"/>
    <col min="38" max="38" width="9.5703125" style="9" bestFit="1" customWidth="1"/>
    <col min="39" max="39" width="10.42578125" style="9" bestFit="1" customWidth="1"/>
    <col min="40" max="40" width="4.7109375" style="9" bestFit="1" customWidth="1"/>
    <col min="41" max="41" width="11.28515625" style="9" customWidth="1"/>
    <col min="42" max="42" width="10.42578125" style="9" bestFit="1" customWidth="1"/>
    <col min="43" max="43" width="4.7109375" style="9" bestFit="1" customWidth="1"/>
    <col min="44" max="44" width="9.5703125" style="9" bestFit="1" customWidth="1"/>
    <col min="45" max="45" width="10.42578125" style="9" bestFit="1" customWidth="1"/>
    <col min="46" max="46" width="4.7109375" style="9" bestFit="1" customWidth="1"/>
    <col min="47" max="47" width="9.5703125" style="9" bestFit="1" customWidth="1"/>
    <col min="48" max="48" width="10.28515625" style="9" customWidth="1"/>
    <col min="49" max="49" width="7.5703125" style="9" customWidth="1"/>
    <col min="50" max="50" width="9.5703125" style="9" bestFit="1" customWidth="1"/>
    <col min="51" max="51" width="10.42578125" style="9" bestFit="1" customWidth="1"/>
    <col min="52" max="52" width="4.7109375" style="9" bestFit="1" customWidth="1"/>
    <col min="53" max="53" width="11" style="9" bestFit="1" customWidth="1"/>
    <col min="54" max="54" width="10.42578125" style="9" bestFit="1" customWidth="1"/>
    <col min="55" max="55" width="4.7109375" style="9" bestFit="1" customWidth="1"/>
    <col min="56" max="56" width="11" style="9" bestFit="1" customWidth="1"/>
    <col min="57" max="57" width="10.42578125" style="9" bestFit="1" customWidth="1"/>
    <col min="58" max="58" width="4.7109375" style="9" bestFit="1" customWidth="1"/>
    <col min="59" max="59" width="9.140625" style="9"/>
    <col min="60" max="60" width="11.42578125" style="9" bestFit="1" customWidth="1"/>
    <col min="61" max="61" width="9.28515625" style="9" bestFit="1" customWidth="1"/>
    <col min="62" max="16384" width="9.140625" style="9"/>
  </cols>
  <sheetData>
    <row r="1" spans="1:58" ht="15" x14ac:dyDescent="0.25">
      <c r="B1" s="17" t="s">
        <v>686</v>
      </c>
      <c r="E1" s="22" t="s">
        <v>19</v>
      </c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</row>
    <row r="2" spans="1:58" x14ac:dyDescent="0.2">
      <c r="A2" s="24" t="s">
        <v>688</v>
      </c>
      <c r="B2" s="24"/>
      <c r="C2" s="24"/>
      <c r="D2" s="24"/>
      <c r="E2" s="22" t="s">
        <v>24</v>
      </c>
      <c r="F2" s="22"/>
      <c r="G2" s="22"/>
      <c r="H2" s="22"/>
      <c r="I2" s="22"/>
      <c r="J2" s="22"/>
      <c r="K2" s="22"/>
      <c r="L2" s="22"/>
      <c r="M2" s="22"/>
      <c r="N2" s="22" t="s">
        <v>28</v>
      </c>
      <c r="O2" s="22"/>
      <c r="P2" s="22"/>
      <c r="Q2" s="22"/>
      <c r="R2" s="22"/>
      <c r="S2" s="22"/>
      <c r="T2" s="22"/>
      <c r="U2" s="22"/>
      <c r="V2" s="22"/>
      <c r="W2" s="22" t="s">
        <v>32</v>
      </c>
      <c r="X2" s="22"/>
      <c r="Y2" s="22"/>
      <c r="Z2" s="22"/>
      <c r="AA2" s="22"/>
      <c r="AB2" s="22"/>
      <c r="AC2" s="22"/>
      <c r="AD2" s="22"/>
      <c r="AE2" s="22"/>
      <c r="AF2" s="22" t="s">
        <v>35</v>
      </c>
      <c r="AG2" s="22"/>
      <c r="AH2" s="22"/>
      <c r="AI2" s="22"/>
      <c r="AJ2" s="22"/>
      <c r="AK2" s="22"/>
      <c r="AL2" s="22"/>
      <c r="AM2" s="22"/>
      <c r="AN2" s="22"/>
      <c r="AO2" s="22" t="s">
        <v>36</v>
      </c>
      <c r="AP2" s="22"/>
      <c r="AQ2" s="22"/>
      <c r="AR2" s="22"/>
      <c r="AS2" s="22"/>
      <c r="AT2" s="22"/>
      <c r="AU2" s="22"/>
      <c r="AV2" s="22"/>
      <c r="AW2" s="22"/>
      <c r="AX2" s="22" t="s">
        <v>42</v>
      </c>
      <c r="AY2" s="22"/>
      <c r="AZ2" s="22"/>
      <c r="BA2" s="22"/>
      <c r="BB2" s="22"/>
      <c r="BC2" s="22"/>
      <c r="BD2" s="22"/>
      <c r="BE2" s="22"/>
      <c r="BF2" s="22"/>
    </row>
    <row r="3" spans="1:58" x14ac:dyDescent="0.2">
      <c r="A3" s="24"/>
      <c r="B3" s="24"/>
      <c r="C3" s="24"/>
      <c r="D3" s="24"/>
      <c r="E3" s="22" t="s">
        <v>25</v>
      </c>
      <c r="F3" s="22"/>
      <c r="G3" s="22"/>
      <c r="H3" s="22" t="s">
        <v>26</v>
      </c>
      <c r="I3" s="22"/>
      <c r="J3" s="22"/>
      <c r="K3" s="22" t="s">
        <v>27</v>
      </c>
      <c r="L3" s="22"/>
      <c r="M3" s="22"/>
      <c r="N3" s="22" t="s">
        <v>29</v>
      </c>
      <c r="O3" s="22"/>
      <c r="P3" s="22"/>
      <c r="Q3" s="22" t="s">
        <v>30</v>
      </c>
      <c r="R3" s="22"/>
      <c r="S3" s="22"/>
      <c r="T3" s="22" t="s">
        <v>31</v>
      </c>
      <c r="U3" s="22"/>
      <c r="V3" s="22"/>
      <c r="W3" s="22" t="s">
        <v>33</v>
      </c>
      <c r="X3" s="22"/>
      <c r="Y3" s="22"/>
      <c r="Z3" s="22" t="s">
        <v>34</v>
      </c>
      <c r="AA3" s="22"/>
      <c r="AB3" s="22"/>
      <c r="AC3" s="22" t="s">
        <v>21</v>
      </c>
      <c r="AD3" s="22"/>
      <c r="AE3" s="22"/>
      <c r="AF3" s="22" t="s">
        <v>22</v>
      </c>
      <c r="AG3" s="22"/>
      <c r="AH3" s="22"/>
      <c r="AI3" s="22" t="s">
        <v>37</v>
      </c>
      <c r="AJ3" s="22"/>
      <c r="AK3" s="22"/>
      <c r="AL3" s="22" t="s">
        <v>38</v>
      </c>
      <c r="AM3" s="22"/>
      <c r="AN3" s="22"/>
      <c r="AO3" s="22" t="s">
        <v>20</v>
      </c>
      <c r="AP3" s="22"/>
      <c r="AQ3" s="22"/>
      <c r="AR3" s="22" t="s">
        <v>43</v>
      </c>
      <c r="AS3" s="22"/>
      <c r="AT3" s="22"/>
      <c r="AU3" s="22" t="s">
        <v>40</v>
      </c>
      <c r="AV3" s="22"/>
      <c r="AW3" s="22"/>
      <c r="AX3" s="22" t="s">
        <v>23</v>
      </c>
      <c r="AY3" s="22"/>
      <c r="AZ3" s="22"/>
      <c r="BA3" s="22" t="s">
        <v>41</v>
      </c>
      <c r="BB3" s="22"/>
      <c r="BC3" s="22"/>
      <c r="BD3" s="22" t="s">
        <v>39</v>
      </c>
      <c r="BE3" s="22"/>
      <c r="BF3" s="22"/>
    </row>
    <row r="4" spans="1:58" ht="15" x14ac:dyDescent="0.2">
      <c r="A4" s="24"/>
      <c r="B4" s="24"/>
      <c r="C4" s="24"/>
      <c r="D4" s="24"/>
      <c r="E4" s="21" t="s">
        <v>62</v>
      </c>
      <c r="F4" s="21"/>
      <c r="G4" s="21"/>
      <c r="H4" s="21" t="s">
        <v>63</v>
      </c>
      <c r="I4" s="21"/>
      <c r="J4" s="21"/>
      <c r="K4" s="21" t="s">
        <v>64</v>
      </c>
      <c r="L4" s="21"/>
      <c r="M4" s="21"/>
      <c r="N4" s="21" t="s">
        <v>65</v>
      </c>
      <c r="O4" s="21"/>
      <c r="P4" s="21"/>
      <c r="Q4" s="21" t="s">
        <v>66</v>
      </c>
      <c r="R4" s="21"/>
      <c r="S4" s="21"/>
      <c r="T4" s="21" t="s">
        <v>67</v>
      </c>
      <c r="U4" s="21"/>
      <c r="V4" s="21"/>
      <c r="W4" s="21" t="s">
        <v>68</v>
      </c>
      <c r="X4" s="21"/>
      <c r="Y4" s="21"/>
      <c r="Z4" s="21" t="s">
        <v>69</v>
      </c>
      <c r="AA4" s="21"/>
      <c r="AB4" s="21"/>
      <c r="AC4" s="21" t="s">
        <v>70</v>
      </c>
      <c r="AD4" s="21"/>
      <c r="AE4" s="21"/>
      <c r="AF4" s="21" t="s">
        <v>71</v>
      </c>
      <c r="AG4" s="21"/>
      <c r="AH4" s="21"/>
      <c r="AI4" s="21" t="s">
        <v>72</v>
      </c>
      <c r="AJ4" s="21"/>
      <c r="AK4" s="21"/>
      <c r="AL4" s="21" t="s">
        <v>73</v>
      </c>
      <c r="AM4" s="21"/>
      <c r="AN4" s="21"/>
      <c r="AO4" s="21" t="s">
        <v>74</v>
      </c>
      <c r="AP4" s="21"/>
      <c r="AQ4" s="21"/>
      <c r="AR4" s="21" t="s">
        <v>82</v>
      </c>
      <c r="AS4" s="21"/>
      <c r="AT4" s="21"/>
      <c r="AU4" s="21" t="s">
        <v>75</v>
      </c>
      <c r="AV4" s="21"/>
      <c r="AW4" s="21"/>
      <c r="AX4" s="21" t="s">
        <v>76</v>
      </c>
      <c r="AY4" s="21"/>
      <c r="AZ4" s="21"/>
      <c r="BA4" s="21" t="s">
        <v>77</v>
      </c>
      <c r="BB4" s="21"/>
      <c r="BC4" s="21"/>
      <c r="BD4" s="21" t="s">
        <v>78</v>
      </c>
      <c r="BE4" s="21"/>
      <c r="BF4" s="21"/>
    </row>
    <row r="5" spans="1:58" ht="15" x14ac:dyDescent="0.2">
      <c r="D5" s="9" t="s">
        <v>654</v>
      </c>
      <c r="E5" s="1" t="s">
        <v>79</v>
      </c>
      <c r="F5" s="1" t="s">
        <v>80</v>
      </c>
      <c r="G5" s="1" t="s">
        <v>81</v>
      </c>
      <c r="H5" s="1" t="s">
        <v>79</v>
      </c>
      <c r="I5" s="1" t="s">
        <v>80</v>
      </c>
      <c r="J5" s="1" t="s">
        <v>81</v>
      </c>
      <c r="K5" s="1" t="s">
        <v>79</v>
      </c>
      <c r="L5" s="1" t="s">
        <v>80</v>
      </c>
      <c r="M5" s="1" t="s">
        <v>81</v>
      </c>
      <c r="N5" s="1" t="s">
        <v>79</v>
      </c>
      <c r="O5" s="1" t="s">
        <v>80</v>
      </c>
      <c r="P5" s="1" t="s">
        <v>81</v>
      </c>
      <c r="Q5" s="1" t="s">
        <v>79</v>
      </c>
      <c r="R5" s="1" t="s">
        <v>80</v>
      </c>
      <c r="S5" s="1" t="s">
        <v>81</v>
      </c>
      <c r="T5" s="1" t="s">
        <v>79</v>
      </c>
      <c r="U5" s="1" t="s">
        <v>80</v>
      </c>
      <c r="V5" s="1" t="s">
        <v>81</v>
      </c>
      <c r="W5" s="1" t="s">
        <v>79</v>
      </c>
      <c r="X5" s="1" t="s">
        <v>80</v>
      </c>
      <c r="Y5" s="1" t="s">
        <v>81</v>
      </c>
      <c r="Z5" s="1" t="s">
        <v>79</v>
      </c>
      <c r="AA5" s="1" t="s">
        <v>80</v>
      </c>
      <c r="AB5" s="1" t="s">
        <v>81</v>
      </c>
      <c r="AC5" s="1" t="s">
        <v>79</v>
      </c>
      <c r="AD5" s="1" t="s">
        <v>80</v>
      </c>
      <c r="AE5" s="1" t="s">
        <v>81</v>
      </c>
      <c r="AF5" s="1" t="s">
        <v>79</v>
      </c>
      <c r="AG5" s="1" t="s">
        <v>80</v>
      </c>
      <c r="AH5" s="1" t="s">
        <v>81</v>
      </c>
      <c r="AI5" s="1" t="s">
        <v>79</v>
      </c>
      <c r="AJ5" s="1" t="s">
        <v>80</v>
      </c>
      <c r="AK5" s="1" t="s">
        <v>81</v>
      </c>
      <c r="AL5" s="1" t="s">
        <v>79</v>
      </c>
      <c r="AM5" s="1" t="s">
        <v>80</v>
      </c>
      <c r="AN5" s="1" t="s">
        <v>81</v>
      </c>
      <c r="AO5" s="1" t="s">
        <v>79</v>
      </c>
      <c r="AP5" s="1" t="s">
        <v>80</v>
      </c>
      <c r="AQ5" s="1" t="s">
        <v>81</v>
      </c>
      <c r="AR5" s="1" t="s">
        <v>79</v>
      </c>
      <c r="AS5" s="1" t="s">
        <v>80</v>
      </c>
      <c r="AT5" s="1" t="s">
        <v>81</v>
      </c>
      <c r="AU5" s="1" t="s">
        <v>79</v>
      </c>
      <c r="AV5" s="1" t="s">
        <v>80</v>
      </c>
      <c r="AW5" s="1" t="s">
        <v>81</v>
      </c>
      <c r="AX5" s="1" t="s">
        <v>79</v>
      </c>
      <c r="AY5" s="1" t="s">
        <v>80</v>
      </c>
      <c r="AZ5" s="1" t="s">
        <v>81</v>
      </c>
      <c r="BA5" s="1" t="s">
        <v>79</v>
      </c>
      <c r="BB5" s="1" t="s">
        <v>80</v>
      </c>
      <c r="BC5" s="1" t="s">
        <v>81</v>
      </c>
      <c r="BD5" s="1" t="s">
        <v>79</v>
      </c>
      <c r="BE5" s="1" t="s">
        <v>80</v>
      </c>
      <c r="BF5" s="1" t="s">
        <v>81</v>
      </c>
    </row>
    <row r="6" spans="1:58" x14ac:dyDescent="0.2">
      <c r="A6" s="23" t="s">
        <v>17</v>
      </c>
      <c r="B6" s="23" t="s">
        <v>5</v>
      </c>
      <c r="C6" s="9" t="s">
        <v>44</v>
      </c>
      <c r="D6" s="9" t="s">
        <v>45</v>
      </c>
      <c r="E6" s="9" t="s">
        <v>83</v>
      </c>
      <c r="F6" s="9" t="s">
        <v>102</v>
      </c>
      <c r="G6" s="9" t="s">
        <v>103</v>
      </c>
      <c r="H6" s="9" t="s">
        <v>84</v>
      </c>
      <c r="I6" s="9" t="s">
        <v>104</v>
      </c>
      <c r="J6" s="9" t="s">
        <v>105</v>
      </c>
      <c r="K6" s="9" t="s">
        <v>85</v>
      </c>
      <c r="L6" s="9" t="s">
        <v>106</v>
      </c>
      <c r="N6" s="9" t="s">
        <v>86</v>
      </c>
      <c r="O6" s="9" t="s">
        <v>107</v>
      </c>
      <c r="P6" s="9" t="s">
        <v>108</v>
      </c>
      <c r="Q6" s="9" t="s">
        <v>87</v>
      </c>
      <c r="R6" s="9" t="s">
        <v>109</v>
      </c>
      <c r="S6" s="9" t="s">
        <v>110</v>
      </c>
      <c r="T6" s="9" t="s">
        <v>88</v>
      </c>
      <c r="U6" s="9" t="s">
        <v>111</v>
      </c>
      <c r="V6" s="9" t="s">
        <v>112</v>
      </c>
      <c r="W6" s="9" t="s">
        <v>89</v>
      </c>
      <c r="X6" s="9" t="s">
        <v>113</v>
      </c>
      <c r="Y6" s="9" t="s">
        <v>114</v>
      </c>
      <c r="Z6" s="9" t="s">
        <v>90</v>
      </c>
      <c r="AA6" s="9" t="s">
        <v>115</v>
      </c>
      <c r="AB6" s="9" t="s">
        <v>116</v>
      </c>
      <c r="AC6" s="9" t="s">
        <v>91</v>
      </c>
      <c r="AD6" s="9" t="s">
        <v>117</v>
      </c>
      <c r="AE6" s="9" t="s">
        <v>108</v>
      </c>
      <c r="AF6" s="9" t="s">
        <v>92</v>
      </c>
      <c r="AG6" s="9" t="s">
        <v>118</v>
      </c>
      <c r="AI6" s="9" t="s">
        <v>93</v>
      </c>
      <c r="AJ6" s="9" t="s">
        <v>119</v>
      </c>
      <c r="AK6" s="9" t="s">
        <v>120</v>
      </c>
      <c r="AL6" s="9" t="s">
        <v>94</v>
      </c>
      <c r="AM6" s="9" t="s">
        <v>121</v>
      </c>
      <c r="AN6" s="9" t="s">
        <v>122</v>
      </c>
      <c r="AO6" s="9" t="s">
        <v>95</v>
      </c>
      <c r="AP6" s="9" t="s">
        <v>123</v>
      </c>
      <c r="AQ6" s="9" t="s">
        <v>124</v>
      </c>
      <c r="AR6" s="9" t="s">
        <v>96</v>
      </c>
      <c r="AS6" s="9" t="s">
        <v>125</v>
      </c>
      <c r="AT6" s="9" t="s">
        <v>126</v>
      </c>
      <c r="AU6" s="9" t="s">
        <v>97</v>
      </c>
      <c r="AV6" s="9" t="s">
        <v>127</v>
      </c>
      <c r="AW6" s="9" t="s">
        <v>124</v>
      </c>
      <c r="AX6" s="9" t="s">
        <v>98</v>
      </c>
      <c r="AY6" s="9" t="s">
        <v>128</v>
      </c>
      <c r="BA6" s="9" t="s">
        <v>99</v>
      </c>
      <c r="BB6" s="9" t="s">
        <v>129</v>
      </c>
      <c r="BC6" s="9" t="s">
        <v>130</v>
      </c>
      <c r="BD6" s="9" t="s">
        <v>100</v>
      </c>
      <c r="BE6" s="9" t="s">
        <v>131</v>
      </c>
      <c r="BF6" s="9" t="s">
        <v>101</v>
      </c>
    </row>
    <row r="7" spans="1:58" x14ac:dyDescent="0.2">
      <c r="A7" s="23"/>
      <c r="B7" s="23"/>
      <c r="C7" s="9" t="s">
        <v>1</v>
      </c>
      <c r="D7" s="16" t="s">
        <v>46</v>
      </c>
      <c r="E7" s="9" t="s">
        <v>132</v>
      </c>
      <c r="F7" s="9" t="s">
        <v>133</v>
      </c>
      <c r="G7" s="9" t="s">
        <v>103</v>
      </c>
      <c r="H7" s="9" t="s">
        <v>134</v>
      </c>
      <c r="I7" s="9" t="s">
        <v>135</v>
      </c>
      <c r="J7" s="9" t="s">
        <v>110</v>
      </c>
      <c r="K7" s="9" t="s">
        <v>136</v>
      </c>
      <c r="L7" s="9" t="s">
        <v>137</v>
      </c>
      <c r="M7" s="9" t="s">
        <v>120</v>
      </c>
      <c r="N7" s="9" t="s">
        <v>138</v>
      </c>
      <c r="O7" s="9" t="s">
        <v>139</v>
      </c>
      <c r="P7" s="9" t="s">
        <v>108</v>
      </c>
      <c r="Q7" s="9" t="s">
        <v>140</v>
      </c>
      <c r="R7" s="9" t="s">
        <v>141</v>
      </c>
      <c r="S7" s="9" t="s">
        <v>110</v>
      </c>
      <c r="T7" s="9" t="s">
        <v>142</v>
      </c>
      <c r="U7" s="9" t="s">
        <v>143</v>
      </c>
      <c r="V7" s="9" t="s">
        <v>144</v>
      </c>
      <c r="W7" s="9" t="s">
        <v>145</v>
      </c>
      <c r="X7" s="9" t="s">
        <v>146</v>
      </c>
      <c r="Y7" s="9" t="s">
        <v>147</v>
      </c>
      <c r="Z7" s="9" t="s">
        <v>148</v>
      </c>
      <c r="AA7" s="9" t="s">
        <v>149</v>
      </c>
      <c r="AB7" s="9" t="s">
        <v>147</v>
      </c>
      <c r="AC7" s="9" t="s">
        <v>150</v>
      </c>
      <c r="AD7" s="9" t="s">
        <v>151</v>
      </c>
      <c r="AE7" s="9" t="s">
        <v>108</v>
      </c>
      <c r="AF7" s="9" t="s">
        <v>152</v>
      </c>
      <c r="AG7" s="9" t="s">
        <v>153</v>
      </c>
      <c r="AH7" s="9" t="s">
        <v>144</v>
      </c>
      <c r="AI7" s="9" t="s">
        <v>154</v>
      </c>
      <c r="AJ7" s="9" t="s">
        <v>155</v>
      </c>
      <c r="AK7" s="9" t="s">
        <v>120</v>
      </c>
      <c r="AL7" s="9" t="s">
        <v>156</v>
      </c>
      <c r="AM7" s="9" t="s">
        <v>157</v>
      </c>
      <c r="AN7" s="9" t="s">
        <v>158</v>
      </c>
      <c r="AO7" s="9" t="s">
        <v>159</v>
      </c>
      <c r="AP7" s="9" t="s">
        <v>160</v>
      </c>
      <c r="AQ7" s="9" t="s">
        <v>161</v>
      </c>
      <c r="AR7" s="9" t="s">
        <v>162</v>
      </c>
      <c r="AS7" s="9" t="s">
        <v>141</v>
      </c>
      <c r="AT7" s="9" t="s">
        <v>163</v>
      </c>
      <c r="AU7" s="9" t="s">
        <v>164</v>
      </c>
      <c r="AV7" s="9" t="s">
        <v>119</v>
      </c>
      <c r="AW7" s="9" t="s">
        <v>120</v>
      </c>
      <c r="AX7" s="9" t="s">
        <v>165</v>
      </c>
      <c r="AY7" s="9" t="s">
        <v>166</v>
      </c>
      <c r="AZ7" s="9" t="s">
        <v>108</v>
      </c>
      <c r="BA7" s="9" t="s">
        <v>167</v>
      </c>
      <c r="BB7" s="9" t="s">
        <v>168</v>
      </c>
      <c r="BC7" s="9" t="s">
        <v>169</v>
      </c>
      <c r="BD7" s="9" t="s">
        <v>170</v>
      </c>
      <c r="BE7" s="9" t="s">
        <v>127</v>
      </c>
      <c r="BF7" s="9" t="s">
        <v>171</v>
      </c>
    </row>
    <row r="8" spans="1:58" x14ac:dyDescent="0.2">
      <c r="A8" s="23"/>
      <c r="B8" s="23"/>
      <c r="C8" s="9" t="s">
        <v>2</v>
      </c>
      <c r="D8" s="16" t="s">
        <v>47</v>
      </c>
      <c r="E8" s="9" t="s">
        <v>172</v>
      </c>
      <c r="F8" s="9" t="s">
        <v>173</v>
      </c>
      <c r="G8" s="9" t="s">
        <v>108</v>
      </c>
      <c r="H8" s="9" t="s">
        <v>174</v>
      </c>
      <c r="I8" s="9" t="s">
        <v>175</v>
      </c>
      <c r="J8" s="9" t="s">
        <v>108</v>
      </c>
      <c r="K8" s="9" t="s">
        <v>176</v>
      </c>
      <c r="L8" s="9" t="s">
        <v>177</v>
      </c>
      <c r="M8" s="9" t="s">
        <v>108</v>
      </c>
      <c r="N8" s="9" t="s">
        <v>178</v>
      </c>
      <c r="O8" s="9" t="s">
        <v>179</v>
      </c>
      <c r="P8" s="9" t="s">
        <v>108</v>
      </c>
      <c r="Q8" s="9" t="s">
        <v>180</v>
      </c>
      <c r="R8" s="9" t="s">
        <v>181</v>
      </c>
      <c r="S8" s="9" t="s">
        <v>182</v>
      </c>
      <c r="T8" s="9" t="s">
        <v>183</v>
      </c>
      <c r="U8" s="9" t="s">
        <v>184</v>
      </c>
      <c r="V8" s="9" t="s">
        <v>185</v>
      </c>
      <c r="W8" s="9" t="s">
        <v>186</v>
      </c>
      <c r="X8" s="9" t="s">
        <v>187</v>
      </c>
      <c r="Y8" s="9" t="s">
        <v>188</v>
      </c>
      <c r="Z8" s="9" t="s">
        <v>189</v>
      </c>
      <c r="AA8" s="9" t="s">
        <v>190</v>
      </c>
      <c r="AB8" s="9" t="s">
        <v>147</v>
      </c>
      <c r="AC8" s="9" t="s">
        <v>191</v>
      </c>
      <c r="AD8" s="9" t="s">
        <v>143</v>
      </c>
      <c r="AE8" s="9" t="s">
        <v>108</v>
      </c>
      <c r="AF8" s="9" t="s">
        <v>192</v>
      </c>
      <c r="AG8" s="9" t="s">
        <v>193</v>
      </c>
      <c r="AH8" s="9" t="s">
        <v>108</v>
      </c>
      <c r="AI8" s="9" t="s">
        <v>194</v>
      </c>
      <c r="AJ8" s="9" t="s">
        <v>195</v>
      </c>
      <c r="AK8" s="9" t="s">
        <v>108</v>
      </c>
      <c r="AL8" s="9" t="s">
        <v>196</v>
      </c>
      <c r="AM8" s="9" t="s">
        <v>197</v>
      </c>
      <c r="AN8" s="9" t="s">
        <v>158</v>
      </c>
      <c r="AO8" s="9" t="s">
        <v>198</v>
      </c>
      <c r="AP8" s="9" t="s">
        <v>199</v>
      </c>
      <c r="AQ8" s="9" t="s">
        <v>200</v>
      </c>
      <c r="AR8" s="9" t="s">
        <v>201</v>
      </c>
      <c r="AS8" s="9" t="s">
        <v>202</v>
      </c>
      <c r="AT8" s="9" t="s">
        <v>163</v>
      </c>
      <c r="AU8" s="9" t="s">
        <v>192</v>
      </c>
      <c r="AV8" s="9" t="s">
        <v>203</v>
      </c>
      <c r="AW8" s="9" t="s">
        <v>108</v>
      </c>
      <c r="AX8" s="9" t="s">
        <v>204</v>
      </c>
      <c r="AY8" s="9" t="s">
        <v>205</v>
      </c>
      <c r="AZ8" s="9" t="s">
        <v>108</v>
      </c>
      <c r="BA8" s="9" t="s">
        <v>206</v>
      </c>
      <c r="BB8" s="9" t="s">
        <v>207</v>
      </c>
      <c r="BC8" s="9" t="s">
        <v>171</v>
      </c>
      <c r="BD8" s="9" t="s">
        <v>208</v>
      </c>
      <c r="BE8" s="9" t="s">
        <v>209</v>
      </c>
      <c r="BF8" s="9" t="s">
        <v>171</v>
      </c>
    </row>
    <row r="9" spans="1:58" x14ac:dyDescent="0.2">
      <c r="A9" s="23"/>
      <c r="B9" s="23"/>
      <c r="C9" s="9" t="s">
        <v>10</v>
      </c>
      <c r="D9" s="16" t="s">
        <v>48</v>
      </c>
      <c r="E9" s="9" t="s">
        <v>210</v>
      </c>
      <c r="F9" s="9" t="s">
        <v>211</v>
      </c>
      <c r="G9" s="9" t="s">
        <v>569</v>
      </c>
      <c r="H9" s="9" t="s">
        <v>212</v>
      </c>
      <c r="I9" s="9" t="s">
        <v>213</v>
      </c>
      <c r="J9" s="9" t="s">
        <v>570</v>
      </c>
      <c r="K9" s="9" t="s">
        <v>214</v>
      </c>
      <c r="L9" s="9" t="s">
        <v>215</v>
      </c>
      <c r="M9" s="9" t="s">
        <v>571</v>
      </c>
      <c r="N9" s="9" t="s">
        <v>216</v>
      </c>
      <c r="O9" s="9" t="s">
        <v>217</v>
      </c>
      <c r="P9" s="9" t="s">
        <v>571</v>
      </c>
      <c r="Q9" s="9" t="s">
        <v>218</v>
      </c>
      <c r="R9" s="9" t="s">
        <v>219</v>
      </c>
      <c r="S9" s="9" t="s">
        <v>571</v>
      </c>
      <c r="T9" s="9" t="s">
        <v>220</v>
      </c>
      <c r="U9" s="9" t="s">
        <v>117</v>
      </c>
      <c r="V9" s="9" t="s">
        <v>572</v>
      </c>
      <c r="W9" s="9" t="s">
        <v>221</v>
      </c>
      <c r="X9" s="9" t="s">
        <v>153</v>
      </c>
      <c r="Y9" s="9" t="s">
        <v>572</v>
      </c>
      <c r="Z9" s="9" t="s">
        <v>222</v>
      </c>
      <c r="AA9" s="9" t="s">
        <v>223</v>
      </c>
      <c r="AB9" s="9" t="s">
        <v>572</v>
      </c>
      <c r="AC9" s="9" t="s">
        <v>224</v>
      </c>
      <c r="AD9" s="9" t="s">
        <v>225</v>
      </c>
      <c r="AE9" s="9" t="s">
        <v>573</v>
      </c>
      <c r="AF9" s="9" t="s">
        <v>226</v>
      </c>
      <c r="AG9" s="9" t="s">
        <v>227</v>
      </c>
      <c r="AH9" s="9" t="s">
        <v>572</v>
      </c>
      <c r="AI9" s="9" t="s">
        <v>574</v>
      </c>
      <c r="AJ9" s="9" t="s">
        <v>211</v>
      </c>
      <c r="AK9" s="9" t="s">
        <v>570</v>
      </c>
      <c r="AL9" s="9" t="s">
        <v>575</v>
      </c>
      <c r="AM9" s="9" t="s">
        <v>576</v>
      </c>
      <c r="AN9" s="9" t="s">
        <v>577</v>
      </c>
      <c r="AO9" s="9" t="s">
        <v>228</v>
      </c>
      <c r="AP9" s="9" t="s">
        <v>229</v>
      </c>
      <c r="AQ9" s="9" t="s">
        <v>570</v>
      </c>
      <c r="AR9" s="9" t="s">
        <v>230</v>
      </c>
      <c r="AS9" s="9" t="s">
        <v>231</v>
      </c>
      <c r="AT9" s="9" t="s">
        <v>578</v>
      </c>
      <c r="AU9" s="9" t="s">
        <v>232</v>
      </c>
      <c r="AV9" s="9" t="s">
        <v>233</v>
      </c>
      <c r="AW9" s="9" t="s">
        <v>579</v>
      </c>
      <c r="AX9" s="9" t="s">
        <v>234</v>
      </c>
      <c r="AY9" s="9" t="s">
        <v>205</v>
      </c>
      <c r="AZ9" s="9" t="s">
        <v>580</v>
      </c>
      <c r="BA9" s="9" t="s">
        <v>235</v>
      </c>
      <c r="BB9" s="9" t="s">
        <v>143</v>
      </c>
      <c r="BC9" s="9" t="s">
        <v>581</v>
      </c>
      <c r="BD9" s="9" t="s">
        <v>236</v>
      </c>
      <c r="BE9" s="9" t="s">
        <v>237</v>
      </c>
      <c r="BF9" s="9" t="s">
        <v>582</v>
      </c>
    </row>
    <row r="10" spans="1:58" x14ac:dyDescent="0.2">
      <c r="A10" s="23"/>
      <c r="B10" s="23" t="s">
        <v>16</v>
      </c>
      <c r="C10" s="9" t="s">
        <v>3</v>
      </c>
      <c r="D10" s="16" t="s">
        <v>61</v>
      </c>
      <c r="E10" s="9" t="s">
        <v>238</v>
      </c>
      <c r="F10" s="9" t="s">
        <v>219</v>
      </c>
      <c r="G10" s="9" t="s">
        <v>103</v>
      </c>
      <c r="H10" s="9" t="s">
        <v>239</v>
      </c>
      <c r="I10" s="9" t="s">
        <v>135</v>
      </c>
      <c r="J10" s="9" t="s">
        <v>108</v>
      </c>
      <c r="K10" s="9" t="s">
        <v>240</v>
      </c>
      <c r="L10" s="9" t="s">
        <v>241</v>
      </c>
      <c r="M10" s="9" t="s">
        <v>120</v>
      </c>
      <c r="N10" s="9" t="s">
        <v>242</v>
      </c>
      <c r="O10" s="9" t="s">
        <v>109</v>
      </c>
      <c r="P10" s="9" t="s">
        <v>108</v>
      </c>
      <c r="Q10" s="9" t="s">
        <v>243</v>
      </c>
      <c r="R10" s="9" t="s">
        <v>139</v>
      </c>
      <c r="S10" s="9" t="s">
        <v>110</v>
      </c>
      <c r="T10" s="9" t="s">
        <v>244</v>
      </c>
      <c r="U10" s="9" t="s">
        <v>245</v>
      </c>
      <c r="V10" s="9" t="s">
        <v>144</v>
      </c>
      <c r="W10" s="9" t="s">
        <v>246</v>
      </c>
      <c r="X10" s="9" t="s">
        <v>247</v>
      </c>
      <c r="Y10" s="9" t="s">
        <v>147</v>
      </c>
      <c r="Z10" s="9" t="s">
        <v>248</v>
      </c>
      <c r="AA10" s="9" t="s">
        <v>249</v>
      </c>
      <c r="AB10" s="9" t="s">
        <v>147</v>
      </c>
      <c r="AC10" s="9" t="s">
        <v>250</v>
      </c>
      <c r="AD10" s="9" t="s">
        <v>173</v>
      </c>
      <c r="AE10" s="9" t="s">
        <v>108</v>
      </c>
      <c r="AF10" s="9" t="s">
        <v>251</v>
      </c>
      <c r="AG10" s="9" t="s">
        <v>252</v>
      </c>
      <c r="AH10" s="9" t="s">
        <v>144</v>
      </c>
      <c r="AI10" s="9" t="s">
        <v>253</v>
      </c>
      <c r="AJ10" s="9" t="s">
        <v>254</v>
      </c>
      <c r="AK10" s="9" t="s">
        <v>120</v>
      </c>
      <c r="AL10" s="9" t="s">
        <v>255</v>
      </c>
      <c r="AM10" s="9" t="s">
        <v>256</v>
      </c>
      <c r="AN10" s="9" t="s">
        <v>257</v>
      </c>
      <c r="AO10" s="9" t="s">
        <v>258</v>
      </c>
      <c r="AP10" s="9" t="s">
        <v>259</v>
      </c>
      <c r="AQ10" s="9" t="s">
        <v>257</v>
      </c>
      <c r="AR10" s="9" t="s">
        <v>260</v>
      </c>
      <c r="AS10" s="9" t="s">
        <v>261</v>
      </c>
      <c r="AT10" s="9" t="s">
        <v>163</v>
      </c>
      <c r="AU10" s="9" t="s">
        <v>262</v>
      </c>
      <c r="AV10" s="9" t="s">
        <v>107</v>
      </c>
      <c r="AW10" s="9" t="s">
        <v>120</v>
      </c>
      <c r="AX10" s="9" t="s">
        <v>263</v>
      </c>
      <c r="AY10" s="9" t="s">
        <v>264</v>
      </c>
      <c r="AZ10" s="9" t="s">
        <v>144</v>
      </c>
      <c r="BA10" s="9" t="s">
        <v>265</v>
      </c>
      <c r="BB10" s="9" t="s">
        <v>107</v>
      </c>
      <c r="BC10" s="9" t="s">
        <v>169</v>
      </c>
      <c r="BD10" s="9" t="s">
        <v>266</v>
      </c>
      <c r="BE10" s="9" t="s">
        <v>267</v>
      </c>
      <c r="BF10" s="9" t="s">
        <v>171</v>
      </c>
    </row>
    <row r="11" spans="1:58" x14ac:dyDescent="0.2">
      <c r="A11" s="23"/>
      <c r="B11" s="23"/>
      <c r="C11" s="9" t="s">
        <v>4</v>
      </c>
      <c r="D11" s="16" t="s">
        <v>60</v>
      </c>
      <c r="E11" s="9" t="s">
        <v>268</v>
      </c>
      <c r="F11" s="9" t="s">
        <v>269</v>
      </c>
      <c r="G11" s="9" t="s">
        <v>103</v>
      </c>
      <c r="H11" s="9" t="s">
        <v>270</v>
      </c>
      <c r="I11" s="9" t="s">
        <v>271</v>
      </c>
      <c r="J11" s="9" t="s">
        <v>108</v>
      </c>
      <c r="K11" s="9" t="s">
        <v>272</v>
      </c>
      <c r="L11" s="9" t="s">
        <v>273</v>
      </c>
      <c r="M11" s="9" t="s">
        <v>120</v>
      </c>
      <c r="N11" s="9" t="s">
        <v>274</v>
      </c>
      <c r="O11" s="9" t="s">
        <v>179</v>
      </c>
      <c r="P11" s="9" t="s">
        <v>108</v>
      </c>
      <c r="Q11" s="9" t="s">
        <v>275</v>
      </c>
      <c r="R11" s="9" t="s">
        <v>107</v>
      </c>
      <c r="S11" s="9" t="s">
        <v>110</v>
      </c>
      <c r="T11" s="9" t="s">
        <v>276</v>
      </c>
      <c r="U11" s="9" t="s">
        <v>277</v>
      </c>
      <c r="V11" s="9" t="s">
        <v>278</v>
      </c>
      <c r="W11" s="9" t="s">
        <v>279</v>
      </c>
      <c r="X11" s="9" t="s">
        <v>146</v>
      </c>
      <c r="Y11" s="9" t="s">
        <v>147</v>
      </c>
      <c r="Z11" s="9" t="s">
        <v>280</v>
      </c>
      <c r="AA11" s="9" t="s">
        <v>149</v>
      </c>
      <c r="AB11" s="9" t="s">
        <v>147</v>
      </c>
      <c r="AC11" s="9" t="s">
        <v>281</v>
      </c>
      <c r="AD11" s="9" t="s">
        <v>125</v>
      </c>
      <c r="AE11" s="9" t="s">
        <v>110</v>
      </c>
      <c r="AF11" s="9" t="s">
        <v>282</v>
      </c>
      <c r="AG11" s="9" t="s">
        <v>175</v>
      </c>
      <c r="AH11" s="9" t="s">
        <v>283</v>
      </c>
      <c r="AI11" s="9" t="s">
        <v>284</v>
      </c>
      <c r="AJ11" s="9" t="s">
        <v>107</v>
      </c>
      <c r="AK11" s="9" t="s">
        <v>120</v>
      </c>
      <c r="AL11" s="9" t="s">
        <v>285</v>
      </c>
      <c r="AM11" s="9" t="s">
        <v>197</v>
      </c>
      <c r="AN11" s="9" t="s">
        <v>158</v>
      </c>
      <c r="AO11" s="9" t="s">
        <v>286</v>
      </c>
      <c r="AP11" s="9" t="s">
        <v>155</v>
      </c>
      <c r="AQ11" s="9" t="s">
        <v>287</v>
      </c>
      <c r="AR11" s="9" t="s">
        <v>288</v>
      </c>
      <c r="AS11" s="9" t="s">
        <v>202</v>
      </c>
      <c r="AT11" s="9" t="s">
        <v>163</v>
      </c>
      <c r="AU11" s="9" t="s">
        <v>289</v>
      </c>
      <c r="AV11" s="9" t="s">
        <v>290</v>
      </c>
      <c r="AW11" s="9" t="s">
        <v>120</v>
      </c>
      <c r="AX11" s="9" t="s">
        <v>291</v>
      </c>
      <c r="AY11" s="9" t="s">
        <v>292</v>
      </c>
      <c r="AZ11" s="9" t="s">
        <v>108</v>
      </c>
      <c r="BA11" s="9" t="s">
        <v>293</v>
      </c>
      <c r="BB11" s="9" t="s">
        <v>294</v>
      </c>
      <c r="BC11" s="9" t="s">
        <v>295</v>
      </c>
      <c r="BD11" s="9" t="s">
        <v>296</v>
      </c>
      <c r="BE11" s="9" t="s">
        <v>297</v>
      </c>
      <c r="BF11" s="9" t="s">
        <v>171</v>
      </c>
    </row>
    <row r="12" spans="1:58" x14ac:dyDescent="0.2">
      <c r="A12" s="23"/>
      <c r="B12" s="23"/>
      <c r="C12" s="9" t="s">
        <v>0</v>
      </c>
      <c r="D12" s="16" t="s">
        <v>59</v>
      </c>
      <c r="E12" s="9" t="s">
        <v>298</v>
      </c>
      <c r="F12" s="9" t="s">
        <v>173</v>
      </c>
      <c r="G12" s="9" t="s">
        <v>108</v>
      </c>
      <c r="H12" s="9" t="s">
        <v>299</v>
      </c>
      <c r="I12" s="9" t="s">
        <v>135</v>
      </c>
      <c r="J12" s="9" t="s">
        <v>108</v>
      </c>
      <c r="K12" s="9" t="s">
        <v>300</v>
      </c>
      <c r="L12" s="9" t="s">
        <v>301</v>
      </c>
      <c r="M12" s="9" t="s">
        <v>108</v>
      </c>
      <c r="N12" s="9" t="s">
        <v>302</v>
      </c>
      <c r="O12" s="9" t="s">
        <v>294</v>
      </c>
      <c r="P12" s="9" t="s">
        <v>108</v>
      </c>
      <c r="Q12" s="9" t="s">
        <v>303</v>
      </c>
      <c r="R12" s="9" t="s">
        <v>304</v>
      </c>
      <c r="S12" s="9" t="s">
        <v>182</v>
      </c>
      <c r="T12" s="9" t="s">
        <v>305</v>
      </c>
      <c r="U12" s="9" t="s">
        <v>306</v>
      </c>
      <c r="V12" s="9" t="s">
        <v>144</v>
      </c>
      <c r="W12" s="9" t="s">
        <v>307</v>
      </c>
      <c r="X12" s="9" t="s">
        <v>308</v>
      </c>
      <c r="Y12" s="9" t="s">
        <v>114</v>
      </c>
      <c r="Z12" s="9" t="s">
        <v>309</v>
      </c>
      <c r="AA12" s="9" t="s">
        <v>310</v>
      </c>
      <c r="AB12" s="9" t="s">
        <v>147</v>
      </c>
      <c r="AC12" s="9" t="s">
        <v>311</v>
      </c>
      <c r="AD12" s="9" t="s">
        <v>312</v>
      </c>
      <c r="AE12" s="9" t="s">
        <v>108</v>
      </c>
      <c r="AF12" s="9" t="s">
        <v>313</v>
      </c>
      <c r="AG12" s="9" t="s">
        <v>314</v>
      </c>
      <c r="AH12" s="9" t="s">
        <v>144</v>
      </c>
      <c r="AI12" s="9" t="s">
        <v>315</v>
      </c>
      <c r="AJ12" s="9" t="s">
        <v>109</v>
      </c>
      <c r="AK12" s="9" t="s">
        <v>316</v>
      </c>
      <c r="AL12" s="9" t="s">
        <v>317</v>
      </c>
      <c r="AM12" s="9" t="s">
        <v>261</v>
      </c>
      <c r="AN12" s="9" t="s">
        <v>158</v>
      </c>
      <c r="AO12" s="9" t="s">
        <v>318</v>
      </c>
      <c r="AP12" s="9" t="s">
        <v>319</v>
      </c>
      <c r="AQ12" s="9" t="s">
        <v>200</v>
      </c>
      <c r="AR12" s="9" t="s">
        <v>320</v>
      </c>
      <c r="AS12" s="9" t="s">
        <v>133</v>
      </c>
      <c r="AT12" s="9" t="s">
        <v>163</v>
      </c>
      <c r="AU12" s="9" t="s">
        <v>321</v>
      </c>
      <c r="AV12" s="9" t="s">
        <v>322</v>
      </c>
      <c r="AW12" s="9" t="s">
        <v>108</v>
      </c>
      <c r="AX12" s="9" t="s">
        <v>323</v>
      </c>
      <c r="AY12" s="9" t="s">
        <v>264</v>
      </c>
      <c r="AZ12" s="9" t="s">
        <v>144</v>
      </c>
      <c r="BA12" s="9" t="s">
        <v>324</v>
      </c>
      <c r="BB12" s="9" t="s">
        <v>256</v>
      </c>
      <c r="BC12" s="9" t="s">
        <v>325</v>
      </c>
      <c r="BD12" s="9" t="s">
        <v>326</v>
      </c>
      <c r="BE12" s="9" t="s">
        <v>267</v>
      </c>
      <c r="BF12" s="9" t="s">
        <v>171</v>
      </c>
    </row>
    <row r="13" spans="1:58" x14ac:dyDescent="0.2">
      <c r="A13" s="23"/>
      <c r="B13" s="24" t="s">
        <v>665</v>
      </c>
      <c r="C13" s="9" t="s">
        <v>6</v>
      </c>
      <c r="D13" s="16" t="s">
        <v>58</v>
      </c>
      <c r="E13" s="9" t="s">
        <v>327</v>
      </c>
      <c r="F13" s="9" t="s">
        <v>328</v>
      </c>
      <c r="G13" s="9" t="s">
        <v>108</v>
      </c>
      <c r="H13" s="9" t="s">
        <v>329</v>
      </c>
      <c r="I13" s="9" t="s">
        <v>330</v>
      </c>
      <c r="J13" s="9" t="s">
        <v>108</v>
      </c>
      <c r="K13" s="9" t="s">
        <v>331</v>
      </c>
      <c r="L13" s="9" t="s">
        <v>332</v>
      </c>
      <c r="M13" s="9" t="s">
        <v>108</v>
      </c>
      <c r="N13" s="9" t="s">
        <v>333</v>
      </c>
      <c r="O13" s="9" t="s">
        <v>109</v>
      </c>
      <c r="P13" s="9" t="s">
        <v>108</v>
      </c>
      <c r="Q13" s="9" t="s">
        <v>334</v>
      </c>
      <c r="R13" s="9" t="s">
        <v>335</v>
      </c>
      <c r="S13" s="9" t="s">
        <v>182</v>
      </c>
      <c r="T13" s="9" t="s">
        <v>336</v>
      </c>
      <c r="U13" s="9" t="s">
        <v>337</v>
      </c>
      <c r="V13" s="9" t="s">
        <v>185</v>
      </c>
      <c r="W13" s="9" t="s">
        <v>338</v>
      </c>
      <c r="X13" s="9" t="s">
        <v>339</v>
      </c>
      <c r="Y13" s="9" t="s">
        <v>147</v>
      </c>
      <c r="Z13" s="9" t="s">
        <v>340</v>
      </c>
      <c r="AA13" s="9" t="s">
        <v>341</v>
      </c>
      <c r="AB13" s="9" t="s">
        <v>147</v>
      </c>
      <c r="AC13" s="9" t="s">
        <v>342</v>
      </c>
      <c r="AD13" s="9" t="s">
        <v>245</v>
      </c>
      <c r="AE13" s="9" t="s">
        <v>108</v>
      </c>
      <c r="AF13" s="9" t="s">
        <v>343</v>
      </c>
      <c r="AG13" s="9" t="s">
        <v>125</v>
      </c>
      <c r="AH13" s="9" t="s">
        <v>144</v>
      </c>
      <c r="AI13" s="9" t="s">
        <v>344</v>
      </c>
      <c r="AJ13" s="9" t="s">
        <v>345</v>
      </c>
      <c r="AK13" s="9" t="s">
        <v>346</v>
      </c>
      <c r="AL13" s="9" t="s">
        <v>347</v>
      </c>
      <c r="AM13" s="9" t="s">
        <v>348</v>
      </c>
      <c r="AN13" s="9" t="s">
        <v>158</v>
      </c>
      <c r="AO13" s="9" t="s">
        <v>349</v>
      </c>
      <c r="AP13" s="9" t="s">
        <v>294</v>
      </c>
      <c r="AQ13" s="9" t="s">
        <v>287</v>
      </c>
      <c r="AR13" s="9" t="s">
        <v>350</v>
      </c>
      <c r="AS13" s="9" t="s">
        <v>261</v>
      </c>
      <c r="AT13" s="9" t="s">
        <v>163</v>
      </c>
      <c r="AU13" s="9" t="s">
        <v>351</v>
      </c>
      <c r="AV13" s="9" t="s">
        <v>352</v>
      </c>
      <c r="AW13" s="9" t="s">
        <v>108</v>
      </c>
      <c r="AX13" s="9" t="s">
        <v>353</v>
      </c>
      <c r="AY13" s="9" t="s">
        <v>273</v>
      </c>
      <c r="AZ13" s="9" t="s">
        <v>108</v>
      </c>
      <c r="BA13" s="9" t="s">
        <v>354</v>
      </c>
      <c r="BB13" s="9" t="s">
        <v>195</v>
      </c>
      <c r="BC13" s="9" t="s">
        <v>169</v>
      </c>
      <c r="BD13" s="9" t="s">
        <v>355</v>
      </c>
      <c r="BE13" s="9" t="s">
        <v>107</v>
      </c>
      <c r="BF13" s="9" t="s">
        <v>171</v>
      </c>
    </row>
    <row r="14" spans="1:58" x14ac:dyDescent="0.2">
      <c r="A14" s="23"/>
      <c r="B14" s="24"/>
      <c r="C14" s="9" t="s">
        <v>8</v>
      </c>
      <c r="D14" s="16" t="s">
        <v>57</v>
      </c>
      <c r="E14" s="9" t="s">
        <v>356</v>
      </c>
      <c r="F14" s="9" t="s">
        <v>357</v>
      </c>
      <c r="G14" s="9" t="s">
        <v>358</v>
      </c>
      <c r="H14" s="9" t="s">
        <v>359</v>
      </c>
      <c r="I14" s="9" t="s">
        <v>360</v>
      </c>
      <c r="J14" s="9" t="s">
        <v>358</v>
      </c>
      <c r="K14" s="9" t="s">
        <v>361</v>
      </c>
      <c r="L14" s="9" t="s">
        <v>362</v>
      </c>
      <c r="M14" s="9" t="s">
        <v>363</v>
      </c>
      <c r="N14" s="9" t="s">
        <v>364</v>
      </c>
      <c r="O14" s="9" t="s">
        <v>237</v>
      </c>
      <c r="P14" s="9" t="s">
        <v>365</v>
      </c>
      <c r="Q14" s="9" t="s">
        <v>366</v>
      </c>
      <c r="R14" s="9" t="s">
        <v>367</v>
      </c>
      <c r="S14" s="9" t="s">
        <v>368</v>
      </c>
      <c r="T14" s="9" t="s">
        <v>369</v>
      </c>
      <c r="U14" s="9" t="s">
        <v>370</v>
      </c>
      <c r="V14" s="9" t="s">
        <v>371</v>
      </c>
      <c r="W14" s="9" t="s">
        <v>372</v>
      </c>
      <c r="X14" s="9" t="s">
        <v>339</v>
      </c>
      <c r="Y14" s="9" t="s">
        <v>373</v>
      </c>
      <c r="Z14" s="9" t="s">
        <v>374</v>
      </c>
      <c r="AA14" s="9" t="s">
        <v>341</v>
      </c>
      <c r="AB14" s="9" t="s">
        <v>373</v>
      </c>
      <c r="AC14" s="9" t="s">
        <v>375</v>
      </c>
      <c r="AD14" s="9" t="s">
        <v>376</v>
      </c>
      <c r="AE14" s="9" t="s">
        <v>377</v>
      </c>
      <c r="AF14" s="9" t="s">
        <v>378</v>
      </c>
      <c r="AG14" s="9" t="s">
        <v>379</v>
      </c>
      <c r="AH14" s="9" t="s">
        <v>358</v>
      </c>
      <c r="AI14" s="9" t="s">
        <v>380</v>
      </c>
      <c r="AJ14" s="9" t="s">
        <v>381</v>
      </c>
      <c r="AK14" s="9" t="s">
        <v>358</v>
      </c>
      <c r="AL14" s="9" t="s">
        <v>382</v>
      </c>
      <c r="AM14" s="9" t="s">
        <v>131</v>
      </c>
      <c r="AN14" s="9" t="s">
        <v>383</v>
      </c>
      <c r="AO14" s="9" t="s">
        <v>384</v>
      </c>
      <c r="AP14" s="9" t="s">
        <v>385</v>
      </c>
      <c r="AQ14" s="9" t="s">
        <v>386</v>
      </c>
      <c r="AR14" s="9" t="s">
        <v>387</v>
      </c>
      <c r="AS14" s="9" t="s">
        <v>388</v>
      </c>
      <c r="AT14" s="9" t="s">
        <v>389</v>
      </c>
      <c r="AU14" s="9" t="s">
        <v>390</v>
      </c>
      <c r="AV14" s="9" t="s">
        <v>391</v>
      </c>
      <c r="AW14" s="9" t="s">
        <v>358</v>
      </c>
      <c r="AX14" s="9" t="s">
        <v>392</v>
      </c>
      <c r="AY14" s="9" t="s">
        <v>393</v>
      </c>
      <c r="AZ14" s="9" t="s">
        <v>394</v>
      </c>
      <c r="BA14" s="9" t="s">
        <v>395</v>
      </c>
      <c r="BB14" s="9" t="s">
        <v>396</v>
      </c>
      <c r="BC14" s="9" t="s">
        <v>397</v>
      </c>
      <c r="BD14" s="9" t="s">
        <v>398</v>
      </c>
      <c r="BE14" s="9" t="s">
        <v>399</v>
      </c>
      <c r="BF14" s="9" t="s">
        <v>386</v>
      </c>
    </row>
    <row r="15" spans="1:58" x14ac:dyDescent="0.2">
      <c r="A15" s="23"/>
      <c r="B15" s="24"/>
      <c r="C15" s="9" t="s">
        <v>15</v>
      </c>
      <c r="D15" s="16" t="s">
        <v>56</v>
      </c>
      <c r="E15" s="9" t="s">
        <v>400</v>
      </c>
      <c r="F15" s="9" t="s">
        <v>401</v>
      </c>
      <c r="G15" s="9" t="s">
        <v>108</v>
      </c>
      <c r="H15" s="9" t="s">
        <v>402</v>
      </c>
      <c r="I15" s="9" t="s">
        <v>271</v>
      </c>
      <c r="J15" s="9" t="s">
        <v>108</v>
      </c>
      <c r="K15" s="9" t="s">
        <v>403</v>
      </c>
      <c r="L15" s="9" t="s">
        <v>177</v>
      </c>
      <c r="M15" s="9" t="s">
        <v>108</v>
      </c>
      <c r="N15" s="9" t="s">
        <v>404</v>
      </c>
      <c r="O15" s="9" t="s">
        <v>179</v>
      </c>
      <c r="P15" s="9" t="s">
        <v>108</v>
      </c>
      <c r="Q15" s="9" t="s">
        <v>405</v>
      </c>
      <c r="R15" s="9" t="s">
        <v>406</v>
      </c>
      <c r="S15" s="9" t="s">
        <v>110</v>
      </c>
      <c r="T15" s="9" t="s">
        <v>407</v>
      </c>
      <c r="U15" s="9" t="s">
        <v>117</v>
      </c>
      <c r="V15" s="9" t="s">
        <v>144</v>
      </c>
      <c r="W15" s="9" t="s">
        <v>408</v>
      </c>
      <c r="X15" s="9" t="s">
        <v>409</v>
      </c>
      <c r="Y15" s="9" t="s">
        <v>147</v>
      </c>
      <c r="Z15" s="9" t="s">
        <v>410</v>
      </c>
      <c r="AA15" s="9" t="s">
        <v>411</v>
      </c>
      <c r="AB15" s="9" t="s">
        <v>147</v>
      </c>
      <c r="AC15" s="9" t="s">
        <v>412</v>
      </c>
      <c r="AD15" s="9" t="s">
        <v>277</v>
      </c>
      <c r="AE15" s="9" t="s">
        <v>108</v>
      </c>
      <c r="AF15" s="9" t="s">
        <v>413</v>
      </c>
      <c r="AG15" s="9" t="s">
        <v>129</v>
      </c>
      <c r="AH15" s="9" t="s">
        <v>144</v>
      </c>
      <c r="AI15" s="9" t="s">
        <v>414</v>
      </c>
      <c r="AJ15" s="9" t="s">
        <v>195</v>
      </c>
      <c r="AK15" s="9" t="s">
        <v>108</v>
      </c>
      <c r="AL15" s="9" t="s">
        <v>415</v>
      </c>
      <c r="AM15" s="9" t="s">
        <v>197</v>
      </c>
      <c r="AN15" s="9" t="s">
        <v>158</v>
      </c>
      <c r="AO15" s="9" t="s">
        <v>416</v>
      </c>
      <c r="AP15" s="9" t="s">
        <v>256</v>
      </c>
      <c r="AQ15" s="9" t="s">
        <v>287</v>
      </c>
      <c r="AR15" s="9" t="s">
        <v>417</v>
      </c>
      <c r="AS15" s="9" t="s">
        <v>202</v>
      </c>
      <c r="AT15" s="9" t="s">
        <v>163</v>
      </c>
      <c r="AU15" s="9" t="s">
        <v>418</v>
      </c>
      <c r="AV15" s="9" t="s">
        <v>203</v>
      </c>
      <c r="AW15" s="9" t="s">
        <v>108</v>
      </c>
      <c r="AX15" s="9" t="s">
        <v>419</v>
      </c>
      <c r="AY15" s="9" t="s">
        <v>292</v>
      </c>
      <c r="AZ15" s="9" t="s">
        <v>108</v>
      </c>
      <c r="BA15" s="9" t="s">
        <v>420</v>
      </c>
      <c r="BB15" s="9" t="s">
        <v>421</v>
      </c>
      <c r="BC15" s="9" t="s">
        <v>169</v>
      </c>
      <c r="BD15" s="9" t="s">
        <v>422</v>
      </c>
      <c r="BE15" s="9" t="s">
        <v>297</v>
      </c>
      <c r="BF15" s="9" t="s">
        <v>171</v>
      </c>
    </row>
    <row r="16" spans="1:58" x14ac:dyDescent="0.2">
      <c r="A16" s="23"/>
      <c r="B16" s="23" t="s">
        <v>14</v>
      </c>
      <c r="C16" s="9" t="s">
        <v>11</v>
      </c>
      <c r="D16" s="16" t="s">
        <v>55</v>
      </c>
      <c r="E16" s="9" t="s">
        <v>423</v>
      </c>
      <c r="F16" s="9" t="s">
        <v>328</v>
      </c>
      <c r="G16" s="9" t="s">
        <v>108</v>
      </c>
      <c r="H16" s="9" t="s">
        <v>424</v>
      </c>
      <c r="I16" s="9" t="s">
        <v>425</v>
      </c>
      <c r="J16" s="9" t="s">
        <v>108</v>
      </c>
      <c r="K16" s="9" t="s">
        <v>426</v>
      </c>
      <c r="L16" s="9" t="s">
        <v>332</v>
      </c>
      <c r="M16" s="9" t="s">
        <v>108</v>
      </c>
      <c r="N16" s="9" t="s">
        <v>427</v>
      </c>
      <c r="O16" s="9" t="s">
        <v>109</v>
      </c>
      <c r="P16" s="9" t="s">
        <v>108</v>
      </c>
      <c r="Q16" s="9" t="s">
        <v>428</v>
      </c>
      <c r="R16" s="9" t="s">
        <v>335</v>
      </c>
      <c r="S16" s="9" t="s">
        <v>182</v>
      </c>
      <c r="T16" s="9" t="s">
        <v>429</v>
      </c>
      <c r="U16" s="9" t="s">
        <v>121</v>
      </c>
      <c r="V16" s="9" t="s">
        <v>278</v>
      </c>
      <c r="W16" s="9" t="s">
        <v>430</v>
      </c>
      <c r="X16" s="9" t="s">
        <v>337</v>
      </c>
      <c r="Y16" s="9" t="s">
        <v>147</v>
      </c>
      <c r="Z16" s="9" t="s">
        <v>431</v>
      </c>
      <c r="AA16" s="9" t="s">
        <v>310</v>
      </c>
      <c r="AB16" s="9" t="s">
        <v>147</v>
      </c>
      <c r="AC16" s="9" t="s">
        <v>432</v>
      </c>
      <c r="AD16" s="9" t="s">
        <v>433</v>
      </c>
      <c r="AE16" s="9" t="s">
        <v>108</v>
      </c>
      <c r="AF16" s="9" t="s">
        <v>434</v>
      </c>
      <c r="AG16" s="9" t="s">
        <v>227</v>
      </c>
      <c r="AH16" s="9" t="s">
        <v>435</v>
      </c>
      <c r="AI16" s="9" t="s">
        <v>436</v>
      </c>
      <c r="AJ16" s="9" t="s">
        <v>345</v>
      </c>
      <c r="AK16" s="9" t="s">
        <v>346</v>
      </c>
      <c r="AL16" s="9" t="s">
        <v>437</v>
      </c>
      <c r="AM16" s="9" t="s">
        <v>348</v>
      </c>
      <c r="AN16" s="9" t="s">
        <v>158</v>
      </c>
      <c r="AO16" s="9" t="s">
        <v>438</v>
      </c>
      <c r="AP16" s="9" t="s">
        <v>335</v>
      </c>
      <c r="AQ16" s="9" t="s">
        <v>439</v>
      </c>
      <c r="AR16" s="9" t="s">
        <v>440</v>
      </c>
      <c r="AS16" s="9" t="s">
        <v>261</v>
      </c>
      <c r="AT16" s="9" t="s">
        <v>163</v>
      </c>
      <c r="AU16" s="9" t="s">
        <v>441</v>
      </c>
      <c r="AV16" s="9" t="s">
        <v>352</v>
      </c>
      <c r="AW16" s="9" t="s">
        <v>108</v>
      </c>
      <c r="AX16" s="9" t="s">
        <v>442</v>
      </c>
      <c r="AY16" s="9" t="s">
        <v>314</v>
      </c>
      <c r="AZ16" s="9" t="s">
        <v>443</v>
      </c>
      <c r="BA16" s="9" t="s">
        <v>444</v>
      </c>
      <c r="BB16" s="9" t="s">
        <v>445</v>
      </c>
      <c r="BC16" s="9" t="s">
        <v>171</v>
      </c>
      <c r="BD16" s="9" t="s">
        <v>446</v>
      </c>
      <c r="BE16" s="9" t="s">
        <v>107</v>
      </c>
      <c r="BF16" s="9" t="s">
        <v>171</v>
      </c>
    </row>
    <row r="17" spans="1:61" x14ac:dyDescent="0.2">
      <c r="A17" s="23"/>
      <c r="B17" s="23"/>
      <c r="C17" s="9" t="s">
        <v>12</v>
      </c>
      <c r="D17" s="16" t="s">
        <v>54</v>
      </c>
      <c r="E17" s="9" t="s">
        <v>447</v>
      </c>
      <c r="F17" s="9" t="s">
        <v>448</v>
      </c>
      <c r="G17" s="9" t="s">
        <v>449</v>
      </c>
      <c r="H17" s="9" t="s">
        <v>450</v>
      </c>
      <c r="I17" s="9" t="s">
        <v>451</v>
      </c>
      <c r="J17" s="9" t="s">
        <v>452</v>
      </c>
      <c r="K17" s="9" t="s">
        <v>453</v>
      </c>
      <c r="L17" s="9" t="s">
        <v>454</v>
      </c>
      <c r="M17" s="9" t="s">
        <v>449</v>
      </c>
      <c r="N17" s="9" t="s">
        <v>455</v>
      </c>
      <c r="O17" s="9" t="s">
        <v>456</v>
      </c>
      <c r="P17" s="9" t="s">
        <v>110</v>
      </c>
      <c r="Q17" s="9" t="s">
        <v>457</v>
      </c>
      <c r="R17" s="9" t="s">
        <v>458</v>
      </c>
      <c r="S17" s="9" t="s">
        <v>110</v>
      </c>
      <c r="T17" s="9" t="s">
        <v>459</v>
      </c>
      <c r="U17" s="9" t="s">
        <v>256</v>
      </c>
      <c r="V17" s="9" t="s">
        <v>460</v>
      </c>
      <c r="W17" s="9" t="s">
        <v>461</v>
      </c>
      <c r="X17" s="9" t="s">
        <v>462</v>
      </c>
      <c r="Y17" s="9" t="s">
        <v>463</v>
      </c>
      <c r="Z17" s="9" t="s">
        <v>464</v>
      </c>
      <c r="AA17" s="9" t="s">
        <v>465</v>
      </c>
      <c r="AB17" s="9" t="s">
        <v>463</v>
      </c>
      <c r="AC17" s="9" t="s">
        <v>466</v>
      </c>
      <c r="AD17" s="9" t="s">
        <v>467</v>
      </c>
      <c r="AE17" s="9" t="s">
        <v>108</v>
      </c>
      <c r="AF17" s="9" t="s">
        <v>468</v>
      </c>
      <c r="AG17" s="9" t="s">
        <v>217</v>
      </c>
      <c r="AH17" s="9" t="s">
        <v>452</v>
      </c>
      <c r="AI17" s="9" t="s">
        <v>469</v>
      </c>
      <c r="AJ17" s="9" t="s">
        <v>470</v>
      </c>
      <c r="AK17" s="9" t="s">
        <v>471</v>
      </c>
      <c r="AL17" s="9" t="s">
        <v>472</v>
      </c>
      <c r="AM17" s="9" t="s">
        <v>448</v>
      </c>
      <c r="AN17" s="9" t="s">
        <v>452</v>
      </c>
      <c r="AO17" s="9" t="s">
        <v>473</v>
      </c>
      <c r="AP17" s="9" t="s">
        <v>474</v>
      </c>
      <c r="AQ17" s="9" t="s">
        <v>452</v>
      </c>
      <c r="AR17" s="9" t="s">
        <v>475</v>
      </c>
      <c r="AS17" s="9" t="s">
        <v>476</v>
      </c>
      <c r="AT17" s="9" t="s">
        <v>477</v>
      </c>
      <c r="AU17" s="9" t="s">
        <v>478</v>
      </c>
      <c r="AV17" s="9" t="s">
        <v>181</v>
      </c>
      <c r="AW17" s="9" t="s">
        <v>110</v>
      </c>
      <c r="AX17" s="9" t="s">
        <v>479</v>
      </c>
      <c r="AY17" s="9" t="s">
        <v>480</v>
      </c>
      <c r="AZ17" s="9" t="s">
        <v>481</v>
      </c>
      <c r="BA17" s="9" t="s">
        <v>482</v>
      </c>
      <c r="BB17" s="9" t="s">
        <v>483</v>
      </c>
      <c r="BC17" s="9" t="s">
        <v>484</v>
      </c>
      <c r="BD17" s="9" t="s">
        <v>485</v>
      </c>
      <c r="BE17" s="9" t="s">
        <v>109</v>
      </c>
      <c r="BF17" s="9" t="s">
        <v>486</v>
      </c>
    </row>
    <row r="18" spans="1:61" x14ac:dyDescent="0.2">
      <c r="A18" s="23"/>
      <c r="B18" s="23"/>
      <c r="C18" s="9" t="s">
        <v>13</v>
      </c>
      <c r="D18" s="16" t="s">
        <v>53</v>
      </c>
      <c r="E18" s="9" t="s">
        <v>487</v>
      </c>
      <c r="F18" s="9" t="s">
        <v>328</v>
      </c>
      <c r="G18" s="9" t="s">
        <v>108</v>
      </c>
      <c r="H18" s="9" t="s">
        <v>488</v>
      </c>
      <c r="I18" s="9" t="s">
        <v>489</v>
      </c>
      <c r="J18" s="9" t="s">
        <v>108</v>
      </c>
      <c r="K18" s="9" t="s">
        <v>490</v>
      </c>
      <c r="L18" s="9" t="s">
        <v>491</v>
      </c>
      <c r="M18" s="9" t="s">
        <v>108</v>
      </c>
      <c r="N18" s="9" t="s">
        <v>492</v>
      </c>
      <c r="O18" s="9" t="s">
        <v>493</v>
      </c>
      <c r="P18" s="9" t="s">
        <v>108</v>
      </c>
      <c r="Q18" s="9" t="s">
        <v>494</v>
      </c>
      <c r="R18" s="9" t="s">
        <v>233</v>
      </c>
      <c r="S18" s="9" t="s">
        <v>182</v>
      </c>
      <c r="T18" s="9" t="s">
        <v>495</v>
      </c>
      <c r="U18" s="9" t="s">
        <v>337</v>
      </c>
      <c r="V18" s="9" t="s">
        <v>185</v>
      </c>
      <c r="W18" s="9" t="s">
        <v>496</v>
      </c>
      <c r="X18" s="9" t="s">
        <v>497</v>
      </c>
      <c r="Y18" s="9" t="s">
        <v>108</v>
      </c>
      <c r="Z18" s="9" t="s">
        <v>498</v>
      </c>
      <c r="AA18" s="9" t="s">
        <v>352</v>
      </c>
      <c r="AB18" s="9" t="s">
        <v>108</v>
      </c>
      <c r="AC18" s="9" t="s">
        <v>499</v>
      </c>
      <c r="AD18" s="9" t="s">
        <v>445</v>
      </c>
      <c r="AE18" s="9" t="s">
        <v>108</v>
      </c>
      <c r="AF18" s="9" t="s">
        <v>500</v>
      </c>
      <c r="AG18" s="9" t="s">
        <v>501</v>
      </c>
      <c r="AH18" s="9" t="s">
        <v>108</v>
      </c>
      <c r="AI18" s="9" t="s">
        <v>502</v>
      </c>
      <c r="AJ18" s="9" t="s">
        <v>151</v>
      </c>
      <c r="AK18" s="9" t="s">
        <v>108</v>
      </c>
      <c r="AL18" s="9" t="s">
        <v>503</v>
      </c>
      <c r="AM18" s="9" t="s">
        <v>454</v>
      </c>
      <c r="AN18" s="9" t="s">
        <v>158</v>
      </c>
      <c r="AO18" s="9" t="s">
        <v>504</v>
      </c>
      <c r="AP18" s="9" t="s">
        <v>505</v>
      </c>
      <c r="AQ18" s="9" t="s">
        <v>506</v>
      </c>
      <c r="AR18" s="9" t="s">
        <v>507</v>
      </c>
      <c r="AS18" s="9" t="s">
        <v>508</v>
      </c>
      <c r="AT18" s="9" t="s">
        <v>163</v>
      </c>
      <c r="AU18" s="9" t="s">
        <v>509</v>
      </c>
      <c r="AV18" s="9" t="s">
        <v>510</v>
      </c>
      <c r="AW18" s="9" t="s">
        <v>108</v>
      </c>
      <c r="AX18" s="9" t="s">
        <v>511</v>
      </c>
      <c r="AY18" s="9" t="s">
        <v>512</v>
      </c>
      <c r="AZ18" s="9" t="s">
        <v>108</v>
      </c>
      <c r="BA18" s="9" t="s">
        <v>513</v>
      </c>
      <c r="BB18" s="9" t="s">
        <v>514</v>
      </c>
      <c r="BC18" s="9" t="s">
        <v>171</v>
      </c>
      <c r="BD18" s="9" t="s">
        <v>515</v>
      </c>
      <c r="BE18" s="9" t="s">
        <v>510</v>
      </c>
      <c r="BF18" s="9" t="s">
        <v>171</v>
      </c>
    </row>
    <row r="19" spans="1:61" x14ac:dyDescent="0.2">
      <c r="A19" s="23"/>
      <c r="B19" s="23"/>
      <c r="C19" s="9" t="s">
        <v>18</v>
      </c>
      <c r="D19" s="16" t="s">
        <v>52</v>
      </c>
      <c r="E19" s="9" t="s">
        <v>516</v>
      </c>
      <c r="F19" s="9" t="s">
        <v>173</v>
      </c>
      <c r="G19" s="9" t="s">
        <v>108</v>
      </c>
      <c r="H19" s="9" t="s">
        <v>517</v>
      </c>
      <c r="I19" s="9" t="s">
        <v>518</v>
      </c>
      <c r="J19" s="9" t="s">
        <v>108</v>
      </c>
      <c r="K19" s="9" t="s">
        <v>519</v>
      </c>
      <c r="L19" s="9" t="s">
        <v>520</v>
      </c>
      <c r="M19" s="9" t="s">
        <v>108</v>
      </c>
      <c r="N19" s="9" t="s">
        <v>521</v>
      </c>
      <c r="O19" s="9" t="s">
        <v>107</v>
      </c>
      <c r="P19" s="9" t="s">
        <v>108</v>
      </c>
      <c r="Q19" s="9" t="s">
        <v>522</v>
      </c>
      <c r="R19" s="9" t="s">
        <v>406</v>
      </c>
      <c r="S19" s="9" t="s">
        <v>110</v>
      </c>
      <c r="T19" s="9" t="s">
        <v>523</v>
      </c>
      <c r="U19" s="9" t="s">
        <v>421</v>
      </c>
      <c r="V19" s="9" t="s">
        <v>144</v>
      </c>
      <c r="W19" s="9" t="s">
        <v>524</v>
      </c>
      <c r="X19" s="9" t="s">
        <v>525</v>
      </c>
      <c r="Y19" s="9" t="s">
        <v>108</v>
      </c>
      <c r="Z19" s="9" t="s">
        <v>526</v>
      </c>
      <c r="AA19" s="9" t="s">
        <v>527</v>
      </c>
      <c r="AB19" s="9" t="s">
        <v>528</v>
      </c>
      <c r="AC19" s="9" t="s">
        <v>529</v>
      </c>
      <c r="AD19" s="9" t="s">
        <v>151</v>
      </c>
      <c r="AE19" s="9" t="s">
        <v>108</v>
      </c>
      <c r="AF19" s="9" t="s">
        <v>530</v>
      </c>
      <c r="AG19" s="9" t="s">
        <v>531</v>
      </c>
      <c r="AH19" s="9" t="s">
        <v>144</v>
      </c>
      <c r="AI19" s="9" t="s">
        <v>532</v>
      </c>
      <c r="AJ19" s="9" t="s">
        <v>348</v>
      </c>
      <c r="AK19" s="9" t="s">
        <v>346</v>
      </c>
      <c r="AL19" s="9" t="s">
        <v>533</v>
      </c>
      <c r="AM19" s="9" t="s">
        <v>393</v>
      </c>
      <c r="AN19" s="9" t="s">
        <v>534</v>
      </c>
      <c r="AO19" s="9" t="s">
        <v>535</v>
      </c>
      <c r="AP19" s="9" t="s">
        <v>536</v>
      </c>
      <c r="AQ19" s="9" t="s">
        <v>161</v>
      </c>
      <c r="AR19" s="9" t="s">
        <v>537</v>
      </c>
      <c r="AS19" s="9" t="s">
        <v>538</v>
      </c>
      <c r="AT19" s="9" t="s">
        <v>163</v>
      </c>
      <c r="AU19" s="9" t="s">
        <v>539</v>
      </c>
      <c r="AV19" s="9" t="s">
        <v>322</v>
      </c>
      <c r="AW19" s="9" t="s">
        <v>108</v>
      </c>
      <c r="AX19" s="9" t="s">
        <v>540</v>
      </c>
      <c r="AY19" s="9" t="s">
        <v>541</v>
      </c>
      <c r="AZ19" s="9" t="s">
        <v>144</v>
      </c>
      <c r="BA19" s="9" t="s">
        <v>542</v>
      </c>
      <c r="BB19" s="9" t="s">
        <v>139</v>
      </c>
      <c r="BC19" s="9" t="s">
        <v>169</v>
      </c>
      <c r="BD19" s="9" t="s">
        <v>543</v>
      </c>
      <c r="BE19" s="9" t="s">
        <v>209</v>
      </c>
      <c r="BF19" s="9" t="s">
        <v>171</v>
      </c>
    </row>
    <row r="20" spans="1:61" x14ac:dyDescent="0.2">
      <c r="A20" s="23"/>
      <c r="B20" s="10" t="s">
        <v>50</v>
      </c>
      <c r="C20" s="9" t="s">
        <v>49</v>
      </c>
      <c r="D20" s="16" t="s">
        <v>51</v>
      </c>
      <c r="E20" s="9" t="s">
        <v>544</v>
      </c>
      <c r="F20" s="9" t="s">
        <v>231</v>
      </c>
      <c r="G20" s="9" t="s">
        <v>103</v>
      </c>
      <c r="H20" s="9" t="s">
        <v>545</v>
      </c>
      <c r="I20" s="9" t="s">
        <v>546</v>
      </c>
      <c r="J20" s="9" t="s">
        <v>120</v>
      </c>
      <c r="K20" s="9" t="s">
        <v>547</v>
      </c>
      <c r="L20" s="9" t="s">
        <v>301</v>
      </c>
      <c r="M20" s="9" t="s">
        <v>120</v>
      </c>
      <c r="N20" s="9" t="s">
        <v>548</v>
      </c>
      <c r="O20" s="9" t="s">
        <v>209</v>
      </c>
      <c r="P20" s="9" t="s">
        <v>278</v>
      </c>
      <c r="Q20" s="9" t="s">
        <v>549</v>
      </c>
      <c r="R20" s="9" t="s">
        <v>508</v>
      </c>
      <c r="S20" s="9" t="s">
        <v>110</v>
      </c>
      <c r="T20" s="9" t="s">
        <v>550</v>
      </c>
      <c r="U20" s="9" t="s">
        <v>168</v>
      </c>
      <c r="V20" s="9" t="s">
        <v>144</v>
      </c>
      <c r="W20" s="9" t="s">
        <v>551</v>
      </c>
      <c r="X20" s="9" t="s">
        <v>552</v>
      </c>
      <c r="Y20" s="9" t="s">
        <v>553</v>
      </c>
      <c r="Z20" s="9" t="s">
        <v>554</v>
      </c>
      <c r="AA20" s="9" t="s">
        <v>555</v>
      </c>
      <c r="AB20" s="9" t="s">
        <v>553</v>
      </c>
      <c r="AC20" s="9" t="s">
        <v>556</v>
      </c>
      <c r="AD20" s="9" t="s">
        <v>493</v>
      </c>
      <c r="AE20" s="9" t="s">
        <v>557</v>
      </c>
      <c r="AF20" s="9" t="s">
        <v>558</v>
      </c>
      <c r="AG20" s="9" t="s">
        <v>227</v>
      </c>
      <c r="AH20" s="9" t="s">
        <v>316</v>
      </c>
      <c r="AI20" s="9" t="s">
        <v>559</v>
      </c>
      <c r="AJ20" s="9" t="s">
        <v>139</v>
      </c>
      <c r="AK20" s="9" t="s">
        <v>316</v>
      </c>
      <c r="AL20" s="9" t="s">
        <v>560</v>
      </c>
      <c r="AM20" s="9" t="s">
        <v>454</v>
      </c>
      <c r="AN20" s="9" t="s">
        <v>316</v>
      </c>
      <c r="AO20" s="9" t="s">
        <v>561</v>
      </c>
      <c r="AP20" s="9" t="s">
        <v>433</v>
      </c>
      <c r="AQ20" s="9" t="s">
        <v>257</v>
      </c>
      <c r="AR20" s="9" t="s">
        <v>562</v>
      </c>
      <c r="AS20" s="9" t="s">
        <v>121</v>
      </c>
      <c r="AT20" s="9" t="s">
        <v>563</v>
      </c>
      <c r="AU20" s="9" t="s">
        <v>564</v>
      </c>
      <c r="AV20" s="9" t="s">
        <v>565</v>
      </c>
      <c r="AW20" s="9" t="s">
        <v>120</v>
      </c>
      <c r="AX20" s="9" t="s">
        <v>566</v>
      </c>
      <c r="AY20" s="9" t="s">
        <v>312</v>
      </c>
      <c r="AZ20" s="9" t="s">
        <v>144</v>
      </c>
      <c r="BA20" s="9" t="s">
        <v>567</v>
      </c>
      <c r="BB20" s="9" t="s">
        <v>111</v>
      </c>
      <c r="BC20" s="9" t="s">
        <v>484</v>
      </c>
      <c r="BD20" s="9" t="s">
        <v>568</v>
      </c>
      <c r="BE20" s="9" t="s">
        <v>493</v>
      </c>
      <c r="BF20" s="9" t="s">
        <v>484</v>
      </c>
    </row>
    <row r="21" spans="1:61" x14ac:dyDescent="0.2">
      <c r="B21" s="23" t="s">
        <v>664</v>
      </c>
      <c r="C21" s="9" t="s">
        <v>633</v>
      </c>
      <c r="D21" s="9" t="s">
        <v>632</v>
      </c>
      <c r="E21" s="9" t="s">
        <v>594</v>
      </c>
      <c r="F21" s="9" t="s">
        <v>595</v>
      </c>
      <c r="H21" s="9" t="s">
        <v>596</v>
      </c>
      <c r="I21" s="9" t="s">
        <v>597</v>
      </c>
      <c r="K21" s="9" t="s">
        <v>85</v>
      </c>
      <c r="L21" s="9" t="s">
        <v>106</v>
      </c>
      <c r="N21" s="9" t="s">
        <v>598</v>
      </c>
      <c r="O21" s="9" t="s">
        <v>297</v>
      </c>
      <c r="Q21" s="9" t="s">
        <v>87</v>
      </c>
      <c r="R21" s="9" t="s">
        <v>109</v>
      </c>
      <c r="S21" s="9" t="s">
        <v>615</v>
      </c>
      <c r="T21" s="9" t="s">
        <v>599</v>
      </c>
      <c r="U21" s="9" t="s">
        <v>600</v>
      </c>
      <c r="W21" s="9" t="s">
        <v>601</v>
      </c>
      <c r="X21" s="9" t="s">
        <v>118</v>
      </c>
      <c r="Z21" s="9" t="s">
        <v>602</v>
      </c>
      <c r="AA21" s="9" t="s">
        <v>603</v>
      </c>
      <c r="AC21" s="9" t="s">
        <v>635</v>
      </c>
      <c r="AD21" s="9" t="s">
        <v>634</v>
      </c>
      <c r="AE21" s="9" t="s">
        <v>615</v>
      </c>
      <c r="AF21" s="9" t="s">
        <v>92</v>
      </c>
      <c r="AG21" s="9" t="s">
        <v>118</v>
      </c>
      <c r="AI21" s="9" t="s">
        <v>604</v>
      </c>
      <c r="AJ21" s="9" t="s">
        <v>605</v>
      </c>
      <c r="AL21" s="9" t="s">
        <v>94</v>
      </c>
      <c r="AM21" s="9" t="s">
        <v>121</v>
      </c>
      <c r="AN21" s="9" t="s">
        <v>636</v>
      </c>
      <c r="AO21" s="9" t="s">
        <v>606</v>
      </c>
      <c r="AP21" s="9" t="s">
        <v>607</v>
      </c>
      <c r="AR21" s="9" t="s">
        <v>96</v>
      </c>
      <c r="AS21" s="9" t="s">
        <v>125</v>
      </c>
      <c r="AT21" s="9" t="s">
        <v>637</v>
      </c>
      <c r="AU21" s="9" t="s">
        <v>608</v>
      </c>
      <c r="AV21" s="9" t="s">
        <v>609</v>
      </c>
      <c r="AX21" s="9" t="s">
        <v>98</v>
      </c>
      <c r="AY21" s="9" t="s">
        <v>128</v>
      </c>
      <c r="BA21" s="9" t="s">
        <v>99</v>
      </c>
      <c r="BB21" s="9" t="s">
        <v>129</v>
      </c>
      <c r="BC21" s="9" t="s">
        <v>130</v>
      </c>
      <c r="BD21" s="9" t="s">
        <v>638</v>
      </c>
      <c r="BE21" s="9" t="s">
        <v>168</v>
      </c>
      <c r="BF21" s="9" t="s">
        <v>626</v>
      </c>
    </row>
    <row r="22" spans="1:61" x14ac:dyDescent="0.2">
      <c r="A22" s="10"/>
      <c r="B22" s="23"/>
      <c r="C22" s="9" t="s">
        <v>631</v>
      </c>
      <c r="D22" s="16" t="s">
        <v>610</v>
      </c>
      <c r="E22" s="9" t="s">
        <v>611</v>
      </c>
      <c r="F22" s="9" t="s">
        <v>173</v>
      </c>
      <c r="G22" s="9" t="s">
        <v>612</v>
      </c>
      <c r="H22" s="9" t="s">
        <v>239</v>
      </c>
      <c r="I22" s="9" t="s">
        <v>135</v>
      </c>
      <c r="J22" s="9" t="s">
        <v>613</v>
      </c>
      <c r="K22" s="9" t="s">
        <v>614</v>
      </c>
      <c r="L22" s="9" t="s">
        <v>332</v>
      </c>
      <c r="M22" s="9" t="s">
        <v>613</v>
      </c>
      <c r="N22" s="9" t="s">
        <v>242</v>
      </c>
      <c r="O22" s="9" t="s">
        <v>109</v>
      </c>
      <c r="P22" s="9" t="s">
        <v>613</v>
      </c>
      <c r="Q22" s="9" t="s">
        <v>243</v>
      </c>
      <c r="R22" s="9" t="s">
        <v>139</v>
      </c>
      <c r="S22" s="9" t="s">
        <v>615</v>
      </c>
      <c r="T22" s="9" t="s">
        <v>628</v>
      </c>
      <c r="U22" s="9" t="s">
        <v>401</v>
      </c>
      <c r="V22" s="9" t="s">
        <v>572</v>
      </c>
      <c r="W22" s="9" t="s">
        <v>616</v>
      </c>
      <c r="X22" s="9" t="s">
        <v>617</v>
      </c>
      <c r="Y22" s="9" t="s">
        <v>613</v>
      </c>
      <c r="Z22" s="9" t="s">
        <v>618</v>
      </c>
      <c r="AA22" s="9" t="s">
        <v>619</v>
      </c>
      <c r="AB22" s="9" t="s">
        <v>620</v>
      </c>
      <c r="AC22" s="9" t="s">
        <v>250</v>
      </c>
      <c r="AD22" s="9" t="s">
        <v>173</v>
      </c>
      <c r="AE22" s="9" t="s">
        <v>613</v>
      </c>
      <c r="AF22" s="9" t="s">
        <v>251</v>
      </c>
      <c r="AG22" s="9" t="s">
        <v>252</v>
      </c>
      <c r="AH22" s="9" t="s">
        <v>572</v>
      </c>
      <c r="AI22" s="9" t="s">
        <v>627</v>
      </c>
      <c r="AJ22" s="9" t="s">
        <v>328</v>
      </c>
      <c r="AK22" s="9" t="s">
        <v>613</v>
      </c>
      <c r="AL22" s="9" t="s">
        <v>255</v>
      </c>
      <c r="AM22" s="9" t="s">
        <v>256</v>
      </c>
      <c r="AN22" s="9" t="s">
        <v>621</v>
      </c>
      <c r="AO22" s="9" t="s">
        <v>258</v>
      </c>
      <c r="AP22" s="9" t="s">
        <v>259</v>
      </c>
      <c r="AQ22" s="9" t="s">
        <v>621</v>
      </c>
      <c r="AR22" s="9" t="s">
        <v>622</v>
      </c>
      <c r="AS22" s="9" t="s">
        <v>623</v>
      </c>
      <c r="AT22" s="9" t="s">
        <v>624</v>
      </c>
      <c r="AU22" s="9" t="s">
        <v>625</v>
      </c>
      <c r="AV22" s="9" t="s">
        <v>352</v>
      </c>
      <c r="AW22" s="9" t="s">
        <v>613</v>
      </c>
      <c r="AX22" s="9" t="s">
        <v>263</v>
      </c>
      <c r="AY22" s="9" t="s">
        <v>264</v>
      </c>
      <c r="AZ22" s="9" t="s">
        <v>572</v>
      </c>
      <c r="BA22" s="9" t="s">
        <v>629</v>
      </c>
      <c r="BB22" s="9" t="s">
        <v>630</v>
      </c>
      <c r="BC22" s="9" t="s">
        <v>626</v>
      </c>
      <c r="BD22" s="9" t="s">
        <v>266</v>
      </c>
      <c r="BE22" s="9" t="s">
        <v>267</v>
      </c>
      <c r="BF22" s="9" t="s">
        <v>626</v>
      </c>
    </row>
    <row r="24" spans="1:61" ht="15" x14ac:dyDescent="0.25">
      <c r="B24" s="17" t="s">
        <v>687</v>
      </c>
    </row>
    <row r="25" spans="1:61" x14ac:dyDescent="0.2">
      <c r="E25" s="22" t="s">
        <v>24</v>
      </c>
      <c r="F25" s="22"/>
      <c r="G25" s="22"/>
      <c r="H25" s="22"/>
      <c r="I25" s="22"/>
      <c r="J25" s="22"/>
      <c r="K25" s="22"/>
      <c r="L25" s="22"/>
      <c r="M25" s="22"/>
      <c r="N25" s="22" t="s">
        <v>28</v>
      </c>
      <c r="O25" s="22"/>
      <c r="P25" s="22"/>
      <c r="Q25" s="22"/>
      <c r="R25" s="22"/>
      <c r="S25" s="22"/>
      <c r="T25" s="22"/>
      <c r="U25" s="22"/>
      <c r="V25" s="22"/>
      <c r="W25" s="22" t="s">
        <v>32</v>
      </c>
      <c r="X25" s="22"/>
      <c r="Y25" s="22"/>
      <c r="Z25" s="22"/>
      <c r="AA25" s="22"/>
      <c r="AB25" s="22"/>
      <c r="AC25" s="22"/>
      <c r="AD25" s="22"/>
      <c r="AE25" s="22"/>
      <c r="AF25" s="22" t="s">
        <v>35</v>
      </c>
      <c r="AG25" s="22"/>
      <c r="AH25" s="22"/>
      <c r="AI25" s="22"/>
      <c r="AJ25" s="22"/>
      <c r="AK25" s="22"/>
      <c r="AL25" s="22"/>
      <c r="AM25" s="22"/>
      <c r="AN25" s="22"/>
      <c r="AO25" s="22" t="s">
        <v>36</v>
      </c>
      <c r="AP25" s="22"/>
      <c r="AQ25" s="22"/>
      <c r="AR25" s="22"/>
      <c r="AS25" s="22"/>
      <c r="AT25" s="22"/>
      <c r="AU25" s="22"/>
      <c r="AV25" s="22"/>
      <c r="AW25" s="22"/>
      <c r="AX25" s="22" t="s">
        <v>42</v>
      </c>
      <c r="AY25" s="22"/>
      <c r="AZ25" s="22"/>
      <c r="BA25" s="22"/>
      <c r="BB25" s="22"/>
      <c r="BC25" s="22"/>
      <c r="BD25" s="22"/>
      <c r="BE25" s="22"/>
      <c r="BF25" s="22"/>
    </row>
    <row r="26" spans="1:61" x14ac:dyDescent="0.2">
      <c r="E26" s="22" t="s">
        <v>25</v>
      </c>
      <c r="F26" s="22"/>
      <c r="G26" s="22"/>
      <c r="H26" s="22" t="s">
        <v>26</v>
      </c>
      <c r="I26" s="22"/>
      <c r="J26" s="22"/>
      <c r="K26" s="22" t="s">
        <v>27</v>
      </c>
      <c r="L26" s="22"/>
      <c r="M26" s="22"/>
      <c r="N26" s="22" t="s">
        <v>29</v>
      </c>
      <c r="O26" s="22"/>
      <c r="P26" s="22"/>
      <c r="Q26" s="22" t="s">
        <v>30</v>
      </c>
      <c r="R26" s="22"/>
      <c r="S26" s="22"/>
      <c r="T26" s="22" t="s">
        <v>31</v>
      </c>
      <c r="U26" s="22"/>
      <c r="V26" s="22"/>
      <c r="W26" s="22" t="s">
        <v>33</v>
      </c>
      <c r="X26" s="22"/>
      <c r="Y26" s="22"/>
      <c r="Z26" s="22" t="s">
        <v>34</v>
      </c>
      <c r="AA26" s="22"/>
      <c r="AB26" s="22"/>
      <c r="AC26" s="22" t="s">
        <v>21</v>
      </c>
      <c r="AD26" s="22"/>
      <c r="AE26" s="22"/>
      <c r="AF26" s="22" t="s">
        <v>22</v>
      </c>
      <c r="AG26" s="22"/>
      <c r="AH26" s="22"/>
      <c r="AI26" s="22" t="s">
        <v>37</v>
      </c>
      <c r="AJ26" s="22"/>
      <c r="AK26" s="22"/>
      <c r="AL26" s="22" t="s">
        <v>38</v>
      </c>
      <c r="AM26" s="22"/>
      <c r="AN26" s="22"/>
      <c r="AO26" s="22" t="s">
        <v>20</v>
      </c>
      <c r="AP26" s="22"/>
      <c r="AQ26" s="22"/>
      <c r="AR26" s="22" t="s">
        <v>43</v>
      </c>
      <c r="AS26" s="22"/>
      <c r="AT26" s="22"/>
      <c r="AU26" s="22" t="s">
        <v>40</v>
      </c>
      <c r="AV26" s="22"/>
      <c r="AW26" s="22"/>
      <c r="AX26" s="22" t="s">
        <v>23</v>
      </c>
      <c r="AY26" s="22"/>
      <c r="AZ26" s="22"/>
      <c r="BA26" s="22" t="s">
        <v>41</v>
      </c>
      <c r="BB26" s="22"/>
      <c r="BC26" s="22"/>
      <c r="BD26" s="22" t="s">
        <v>39</v>
      </c>
      <c r="BE26" s="22"/>
      <c r="BF26" s="22"/>
    </row>
    <row r="27" spans="1:61" ht="15" x14ac:dyDescent="0.2">
      <c r="E27" s="21" t="s">
        <v>62</v>
      </c>
      <c r="F27" s="21"/>
      <c r="G27" s="21"/>
      <c r="H27" s="21" t="s">
        <v>63</v>
      </c>
      <c r="I27" s="21"/>
      <c r="J27" s="21"/>
      <c r="K27" s="21" t="s">
        <v>64</v>
      </c>
      <c r="L27" s="21"/>
      <c r="M27" s="21"/>
      <c r="N27" s="21" t="s">
        <v>65</v>
      </c>
      <c r="O27" s="21"/>
      <c r="P27" s="21"/>
      <c r="Q27" s="21" t="s">
        <v>66</v>
      </c>
      <c r="R27" s="21"/>
      <c r="S27" s="21"/>
      <c r="T27" s="21" t="s">
        <v>67</v>
      </c>
      <c r="U27" s="21"/>
      <c r="V27" s="21"/>
      <c r="W27" s="21" t="s">
        <v>68</v>
      </c>
      <c r="X27" s="21"/>
      <c r="Y27" s="21"/>
      <c r="Z27" s="21" t="s">
        <v>69</v>
      </c>
      <c r="AA27" s="21"/>
      <c r="AB27" s="21"/>
      <c r="AC27" s="21" t="s">
        <v>70</v>
      </c>
      <c r="AD27" s="21"/>
      <c r="AE27" s="21"/>
      <c r="AF27" s="21" t="s">
        <v>71</v>
      </c>
      <c r="AG27" s="21"/>
      <c r="AH27" s="21"/>
      <c r="AI27" s="21" t="s">
        <v>72</v>
      </c>
      <c r="AJ27" s="21"/>
      <c r="AK27" s="21"/>
      <c r="AL27" s="21" t="s">
        <v>73</v>
      </c>
      <c r="AM27" s="21"/>
      <c r="AN27" s="21"/>
      <c r="AO27" s="21" t="s">
        <v>74</v>
      </c>
      <c r="AP27" s="21"/>
      <c r="AQ27" s="21"/>
      <c r="AR27" s="21" t="s">
        <v>82</v>
      </c>
      <c r="AS27" s="21"/>
      <c r="AT27" s="21"/>
      <c r="AU27" s="21" t="s">
        <v>75</v>
      </c>
      <c r="AV27" s="21"/>
      <c r="AW27" s="21"/>
      <c r="AX27" s="21" t="s">
        <v>76</v>
      </c>
      <c r="AY27" s="21"/>
      <c r="AZ27" s="21"/>
      <c r="BA27" s="21" t="s">
        <v>77</v>
      </c>
      <c r="BB27" s="21"/>
      <c r="BC27" s="21"/>
      <c r="BD27" s="21" t="s">
        <v>78</v>
      </c>
      <c r="BE27" s="21"/>
      <c r="BF27" s="21"/>
    </row>
    <row r="28" spans="1:61" ht="15" x14ac:dyDescent="0.2">
      <c r="E28" s="1" t="s">
        <v>79</v>
      </c>
      <c r="F28" s="1" t="s">
        <v>80</v>
      </c>
      <c r="G28" s="1" t="s">
        <v>81</v>
      </c>
      <c r="H28" s="1" t="s">
        <v>79</v>
      </c>
      <c r="I28" s="1" t="s">
        <v>80</v>
      </c>
      <c r="J28" s="1" t="s">
        <v>81</v>
      </c>
      <c r="K28" s="1" t="s">
        <v>79</v>
      </c>
      <c r="L28" s="1" t="s">
        <v>80</v>
      </c>
      <c r="M28" s="1" t="s">
        <v>81</v>
      </c>
      <c r="N28" s="1" t="s">
        <v>79</v>
      </c>
      <c r="O28" s="1" t="s">
        <v>80</v>
      </c>
      <c r="P28" s="1" t="s">
        <v>81</v>
      </c>
      <c r="Q28" s="1" t="s">
        <v>79</v>
      </c>
      <c r="R28" s="1" t="s">
        <v>80</v>
      </c>
      <c r="S28" s="1" t="s">
        <v>81</v>
      </c>
      <c r="T28" s="1" t="s">
        <v>79</v>
      </c>
      <c r="U28" s="1" t="s">
        <v>80</v>
      </c>
      <c r="V28" s="1" t="s">
        <v>81</v>
      </c>
      <c r="W28" s="1" t="s">
        <v>79</v>
      </c>
      <c r="X28" s="1" t="s">
        <v>80</v>
      </c>
      <c r="Y28" s="1" t="s">
        <v>81</v>
      </c>
      <c r="Z28" s="1" t="s">
        <v>79</v>
      </c>
      <c r="AA28" s="1" t="s">
        <v>80</v>
      </c>
      <c r="AB28" s="1" t="s">
        <v>81</v>
      </c>
      <c r="AC28" s="1" t="s">
        <v>79</v>
      </c>
      <c r="AD28" s="1" t="s">
        <v>80</v>
      </c>
      <c r="AE28" s="1" t="s">
        <v>81</v>
      </c>
      <c r="AF28" s="1" t="s">
        <v>79</v>
      </c>
      <c r="AG28" s="1" t="s">
        <v>80</v>
      </c>
      <c r="AH28" s="1" t="s">
        <v>81</v>
      </c>
      <c r="AI28" s="1" t="s">
        <v>79</v>
      </c>
      <c r="AJ28" s="1" t="s">
        <v>80</v>
      </c>
      <c r="AK28" s="1" t="s">
        <v>81</v>
      </c>
      <c r="AL28" s="1" t="s">
        <v>79</v>
      </c>
      <c r="AM28" s="1" t="s">
        <v>80</v>
      </c>
      <c r="AN28" s="1" t="s">
        <v>81</v>
      </c>
      <c r="AO28" s="1" t="s">
        <v>79</v>
      </c>
      <c r="AP28" s="1" t="s">
        <v>80</v>
      </c>
      <c r="AQ28" s="1" t="s">
        <v>81</v>
      </c>
      <c r="AR28" s="1" t="s">
        <v>79</v>
      </c>
      <c r="AS28" s="1" t="s">
        <v>80</v>
      </c>
      <c r="AT28" s="1" t="s">
        <v>81</v>
      </c>
      <c r="AU28" s="1" t="s">
        <v>79</v>
      </c>
      <c r="AV28" s="1" t="s">
        <v>80</v>
      </c>
      <c r="AW28" s="1" t="s">
        <v>81</v>
      </c>
      <c r="AX28" s="1" t="s">
        <v>79</v>
      </c>
      <c r="AY28" s="1" t="s">
        <v>80</v>
      </c>
      <c r="AZ28" s="1" t="s">
        <v>81</v>
      </c>
      <c r="BA28" s="1" t="s">
        <v>79</v>
      </c>
      <c r="BB28" s="1" t="s">
        <v>80</v>
      </c>
      <c r="BC28" s="1" t="s">
        <v>81</v>
      </c>
      <c r="BD28" s="1" t="s">
        <v>79</v>
      </c>
      <c r="BE28" s="1" t="s">
        <v>80</v>
      </c>
      <c r="BF28" s="1" t="s">
        <v>81</v>
      </c>
      <c r="BH28" s="1" t="s">
        <v>593</v>
      </c>
      <c r="BI28" s="1" t="s">
        <v>592</v>
      </c>
    </row>
    <row r="29" spans="1:61" x14ac:dyDescent="0.2">
      <c r="A29" s="23" t="s">
        <v>17</v>
      </c>
      <c r="B29" s="23" t="s">
        <v>5</v>
      </c>
      <c r="C29" s="9" t="s">
        <v>44</v>
      </c>
      <c r="D29" s="9" t="s">
        <v>45</v>
      </c>
      <c r="E29" s="11">
        <f t="shared" ref="E29:E36" si="0">MID(E6,4,100)*1</f>
        <v>515.76</v>
      </c>
      <c r="F29" s="12">
        <f t="shared" ref="F29:F45" si="1">LEFT(F6,SEARCH("=",F6)-2)*1</f>
        <v>1200</v>
      </c>
      <c r="G29" s="12" t="str">
        <f t="shared" ref="G29:G36" si="2">LEFT(G6,3)</f>
        <v>IST</v>
      </c>
      <c r="H29" s="11">
        <f t="shared" ref="H29:H36" si="3">MID(H6,4,100)*1</f>
        <v>336.86</v>
      </c>
      <c r="I29" s="12">
        <f t="shared" ref="I29:I45" si="4">LEFT(I6,SEARCH("=",I6)-2)*1</f>
        <v>590</v>
      </c>
      <c r="J29" s="12" t="str">
        <f t="shared" ref="J29:J45" si="5">LEFT(J6,3)</f>
        <v>CMN</v>
      </c>
      <c r="K29" s="11">
        <f t="shared" ref="K29:K42" si="6">MID(K6,4,100)*1</f>
        <v>290.56</v>
      </c>
      <c r="L29" s="12">
        <f t="shared" ref="L29:L45" si="7">LEFT(L6,SEARCH("=",L6)-2)*1</f>
        <v>285</v>
      </c>
      <c r="M29" s="12" t="str">
        <f t="shared" ref="M29:M45" si="8">LEFT(M6,3)</f>
        <v/>
      </c>
      <c r="N29" s="11">
        <f t="shared" ref="N29:N42" si="9">MID(N6,4,100)*1</f>
        <v>730.78</v>
      </c>
      <c r="O29" s="12">
        <f t="shared" ref="O29:O45" si="10">LEFT(O6,SEARCH("=",O6)-2)*1</f>
        <v>1015</v>
      </c>
      <c r="P29" s="12" t="str">
        <f t="shared" ref="P29:P45" si="11">LEFT(P6,3)</f>
        <v>AMS</v>
      </c>
      <c r="Q29" s="11">
        <f t="shared" ref="Q29:Q42" si="12">MID(Q6,4,100)*1</f>
        <v>975.88</v>
      </c>
      <c r="R29" s="12">
        <f t="shared" ref="R29:R45" si="13">LEFT(R6,SEARCH("=",R6)-2)*1</f>
        <v>1000</v>
      </c>
      <c r="S29" s="12" t="str">
        <f t="shared" ref="S29:S45" si="14">LEFT(S6,3)</f>
        <v>CDG</v>
      </c>
      <c r="T29" s="11">
        <f t="shared" ref="T29:T42" si="15">MID(T6,4,100)*1</f>
        <v>753.88</v>
      </c>
      <c r="U29" s="12">
        <f t="shared" ref="U29:U45" si="16">LEFT(U6,SEARCH("=",U6)-2)*1</f>
        <v>845</v>
      </c>
      <c r="V29" s="12" t="str">
        <f t="shared" ref="V29:V45" si="17">LEFT(V6,3)</f>
        <v>MAD</v>
      </c>
      <c r="W29" s="11">
        <f t="shared" ref="W29:W42" si="18">MID(W6,4,100)*1</f>
        <v>596.88</v>
      </c>
      <c r="X29" s="12">
        <f t="shared" ref="X29:X45" si="19">LEFT(X6,SEARCH("=",X6)-2)*1</f>
        <v>1078</v>
      </c>
      <c r="Y29" s="12" t="str">
        <f t="shared" ref="Y29:Y45" si="20">LEFT(Y6,3)</f>
        <v>KEF</v>
      </c>
      <c r="Z29" s="11">
        <f t="shared" ref="Z29:Z42" si="21">MID(Z6,4,100)*1</f>
        <v>906.56</v>
      </c>
      <c r="AA29" s="12">
        <f t="shared" ref="AA29:AA45" si="22">LEFT(AA6,SEARCH("=",AA6)-2)*1</f>
        <v>939</v>
      </c>
      <c r="AB29" s="12" t="str">
        <f t="shared" ref="AB29:AB45" si="23">LEFT(AB6,3)</f>
        <v>MIA</v>
      </c>
      <c r="AC29" s="11">
        <f t="shared" ref="AC29:AC42" si="24">MID(AC6,4,100)*1</f>
        <v>1026.68</v>
      </c>
      <c r="AD29" s="12">
        <f t="shared" ref="AD29:AD45" si="25">LEFT(AD6,SEARCH("=",AD6)-2)*1</f>
        <v>925</v>
      </c>
      <c r="AE29" s="12" t="str">
        <f t="shared" ref="AE29:AE45" si="26">LEFT(AE6,3)</f>
        <v>AMS</v>
      </c>
      <c r="AF29" s="11">
        <f t="shared" ref="AF29:AF42" si="27">MID(AF6,4,100)*1</f>
        <v>304.95999999999998</v>
      </c>
      <c r="AG29" s="12">
        <f t="shared" ref="AG29:AG45" si="28">LEFT(AG6,SEARCH("=",AG6)-2)*1</f>
        <v>540</v>
      </c>
      <c r="AH29" s="12" t="str">
        <f t="shared" ref="AH29:AH45" si="29">LEFT(AH6,3)</f>
        <v/>
      </c>
      <c r="AI29" s="11">
        <f t="shared" ref="AI29:AI42" si="30">MID(AI6,4,100)*1</f>
        <v>493.06</v>
      </c>
      <c r="AJ29" s="12">
        <f t="shared" ref="AJ29:AJ45" si="31">LEFT(AJ6,SEARCH("=",AJ6)-2)*1</f>
        <v>1035</v>
      </c>
      <c r="AK29" s="12" t="str">
        <f t="shared" ref="AK29:AK45" si="32">LEFT(AK6,3)</f>
        <v>IST</v>
      </c>
      <c r="AL29" s="11">
        <f t="shared" ref="AL29:AL42" si="33">MID(AL6,4,100)*1</f>
        <v>530.66</v>
      </c>
      <c r="AM29" s="12">
        <f t="shared" ref="AM29:AM45" si="34">LEFT(AM6,SEARCH("=",AM6)-2)*1</f>
        <v>1095</v>
      </c>
      <c r="AN29" s="12" t="str">
        <f t="shared" ref="AN29:AN45" si="35">LEFT(AN6,3)</f>
        <v>SIN</v>
      </c>
      <c r="AO29" s="11">
        <f t="shared" ref="AO29:AO42" si="36">MID(AO6,4,100)*1</f>
        <v>435.96</v>
      </c>
      <c r="AP29" s="12">
        <f t="shared" ref="AP29:AP45" si="37">LEFT(AP6,SEARCH("=",AP6)-2)*1</f>
        <v>970</v>
      </c>
      <c r="AQ29" s="12" t="str">
        <f t="shared" ref="AQ29:AQ45" si="38">LEFT(AQ6,3)</f>
        <v>PVG</v>
      </c>
      <c r="AR29" s="11">
        <f t="shared" ref="AR29:AR42" si="39">MID(AR6,4,100)*1</f>
        <v>668.46</v>
      </c>
      <c r="AS29" s="12">
        <f t="shared" ref="AS29:AS45" si="40">LEFT(AS6,SEARCH("=",AS6)-2)*1</f>
        <v>930</v>
      </c>
      <c r="AT29" s="12" t="str">
        <f t="shared" ref="AT29:AT45" si="41">LEFT(AT6,3)</f>
        <v>NRT</v>
      </c>
      <c r="AU29" s="11">
        <f t="shared" ref="AU29:AU42" si="42">MID(AU6,4,100)*1</f>
        <v>507.96</v>
      </c>
      <c r="AV29" s="12">
        <f t="shared" ref="AV29:AV45" si="43">LEFT(AV6,SEARCH("=",AV6)-2)*1</f>
        <v>885</v>
      </c>
      <c r="AW29" s="12" t="str">
        <f t="shared" ref="AW29:AW45" si="44">LEFT(AW6,3)</f>
        <v>PVG</v>
      </c>
      <c r="AX29" s="11">
        <f t="shared" ref="AX29:AX42" si="45">MID(AX6,4,100)*1</f>
        <v>157.46</v>
      </c>
      <c r="AY29" s="12">
        <f t="shared" ref="AY29:AY45" si="46">LEFT(AY6,SEARCH("=",AY6)-2)*1</f>
        <v>200</v>
      </c>
      <c r="AZ29" s="12" t="str">
        <f t="shared" ref="AZ29:AZ45" si="47">LEFT(AZ6,3)</f>
        <v/>
      </c>
      <c r="BA29" s="11">
        <f t="shared" ref="BA29:BA42" si="48">MID(BA6,4,100)*1</f>
        <v>246.86</v>
      </c>
      <c r="BB29" s="12">
        <f t="shared" ref="BB29:BB45" si="49">LEFT(BB6,SEARCH("=",BB6)-2)*1</f>
        <v>675</v>
      </c>
      <c r="BC29" s="12" t="str">
        <f t="shared" ref="BC29:BC45" si="50">LEFT(BC6,3)</f>
        <v>VKO</v>
      </c>
      <c r="BD29" s="11">
        <f t="shared" ref="BD29:BD42" si="51">MID(BD6,4,100)*1</f>
        <v>559.05999999999995</v>
      </c>
      <c r="BE29" s="12">
        <f t="shared" ref="BE29:BE45" si="52">LEFT(BE6,SEARCH("=",BE6)-2)*1</f>
        <v>1425</v>
      </c>
      <c r="BF29" s="12" t="str">
        <f t="shared" ref="BF29:BF45" si="53">LEFT(BF6,3)</f>
        <v>SVO</v>
      </c>
      <c r="BH29" s="13">
        <f>AVERAGE(BD29,BA29,AX29,AU29,AR29,AO29,AL29,AI29,AF29,AC29,Z29,W29,T29,Q29,N29,K29,H29,E29)</f>
        <v>557.68222222222221</v>
      </c>
      <c r="BI29" s="9">
        <f t="shared" ref="BI29:BI36" si="54">AVERAGE(BE29,BB29,AY29,AV29,AS29,AP29,AM29,AJ29,AG29,AD29,AA29,X29,U29,R29,O29,L29,I29,F29)</f>
        <v>868.44444444444446</v>
      </c>
    </row>
    <row r="30" spans="1:61" x14ac:dyDescent="0.2">
      <c r="A30" s="23"/>
      <c r="B30" s="23"/>
      <c r="C30" s="9" t="s">
        <v>1</v>
      </c>
      <c r="D30" s="16" t="s">
        <v>46</v>
      </c>
      <c r="E30" s="11">
        <f t="shared" si="0"/>
        <v>489.65</v>
      </c>
      <c r="F30" s="12">
        <f t="shared" si="1"/>
        <v>1205</v>
      </c>
      <c r="G30" s="12" t="str">
        <f t="shared" si="2"/>
        <v>IST</v>
      </c>
      <c r="H30" s="11">
        <f t="shared" si="3"/>
        <v>634.44000000000005</v>
      </c>
      <c r="I30" s="12">
        <f t="shared" si="4"/>
        <v>580</v>
      </c>
      <c r="J30" s="12" t="str">
        <f t="shared" si="5"/>
        <v>CDG</v>
      </c>
      <c r="K30" s="11">
        <f t="shared" si="6"/>
        <v>244.15</v>
      </c>
      <c r="L30" s="12">
        <f t="shared" si="7"/>
        <v>525</v>
      </c>
      <c r="M30" s="12" t="str">
        <f t="shared" si="8"/>
        <v>IST</v>
      </c>
      <c r="N30" s="11">
        <f t="shared" si="9"/>
        <v>725.34</v>
      </c>
      <c r="O30" s="12">
        <f t="shared" si="10"/>
        <v>1025</v>
      </c>
      <c r="P30" s="12" t="str">
        <f t="shared" si="11"/>
        <v>AMS</v>
      </c>
      <c r="Q30" s="11">
        <f t="shared" si="12"/>
        <v>970.44</v>
      </c>
      <c r="R30" s="12">
        <f t="shared" si="13"/>
        <v>1170</v>
      </c>
      <c r="S30" s="12" t="str">
        <f t="shared" si="14"/>
        <v>CDG</v>
      </c>
      <c r="T30" s="11">
        <f t="shared" si="15"/>
        <v>818.83</v>
      </c>
      <c r="U30" s="12">
        <f t="shared" si="16"/>
        <v>900</v>
      </c>
      <c r="V30" s="12" t="str">
        <f t="shared" si="17"/>
        <v>LHR</v>
      </c>
      <c r="W30" s="11">
        <f t="shared" si="18"/>
        <v>783.69</v>
      </c>
      <c r="X30" s="12">
        <f t="shared" si="19"/>
        <v>1142</v>
      </c>
      <c r="Y30" s="12" t="str">
        <f t="shared" si="20"/>
        <v>DUB</v>
      </c>
      <c r="Z30" s="11">
        <f t="shared" si="21"/>
        <v>741.59</v>
      </c>
      <c r="AA30" s="12">
        <f t="shared" si="22"/>
        <v>1067</v>
      </c>
      <c r="AB30" s="12" t="str">
        <f t="shared" si="23"/>
        <v>DUB</v>
      </c>
      <c r="AC30" s="11">
        <f t="shared" si="24"/>
        <v>999.24</v>
      </c>
      <c r="AD30" s="12">
        <f t="shared" si="25"/>
        <v>865</v>
      </c>
      <c r="AE30" s="12" t="str">
        <f t="shared" si="26"/>
        <v>AMS</v>
      </c>
      <c r="AF30" s="11">
        <f t="shared" si="27"/>
        <v>353.53</v>
      </c>
      <c r="AG30" s="12">
        <f t="shared" si="28"/>
        <v>715</v>
      </c>
      <c r="AH30" s="12" t="str">
        <f t="shared" si="29"/>
        <v>LHR</v>
      </c>
      <c r="AI30" s="11">
        <f t="shared" si="30"/>
        <v>466.95</v>
      </c>
      <c r="AJ30" s="12">
        <f t="shared" si="31"/>
        <v>1040</v>
      </c>
      <c r="AK30" s="12" t="str">
        <f t="shared" si="32"/>
        <v>IST</v>
      </c>
      <c r="AL30" s="11">
        <f t="shared" si="33"/>
        <v>665.34</v>
      </c>
      <c r="AM30" s="12">
        <f t="shared" si="34"/>
        <v>1110</v>
      </c>
      <c r="AN30" s="12" t="str">
        <f t="shared" si="35"/>
        <v>AMS</v>
      </c>
      <c r="AO30" s="11">
        <f t="shared" si="36"/>
        <v>444.53</v>
      </c>
      <c r="AP30" s="12">
        <f t="shared" si="37"/>
        <v>1175</v>
      </c>
      <c r="AQ30" s="12" t="str">
        <f t="shared" si="38"/>
        <v>LHR</v>
      </c>
      <c r="AR30" s="11">
        <f t="shared" si="39"/>
        <v>693.24</v>
      </c>
      <c r="AS30" s="12">
        <f t="shared" si="40"/>
        <v>1170</v>
      </c>
      <c r="AT30" s="12" t="str">
        <f t="shared" si="41"/>
        <v>AMS</v>
      </c>
      <c r="AU30" s="11">
        <f t="shared" si="42"/>
        <v>469.65</v>
      </c>
      <c r="AV30" s="12">
        <f t="shared" si="43"/>
        <v>1035</v>
      </c>
      <c r="AW30" s="12" t="str">
        <f t="shared" si="44"/>
        <v>IST</v>
      </c>
      <c r="AX30" s="11">
        <f t="shared" si="45"/>
        <v>311.33999999999997</v>
      </c>
      <c r="AY30" s="12">
        <f t="shared" si="46"/>
        <v>370</v>
      </c>
      <c r="AZ30" s="12" t="str">
        <f t="shared" si="47"/>
        <v>AMS</v>
      </c>
      <c r="BA30" s="11">
        <f t="shared" si="48"/>
        <v>255.43</v>
      </c>
      <c r="BB30" s="12">
        <f t="shared" si="49"/>
        <v>870</v>
      </c>
      <c r="BC30" s="12" t="str">
        <f t="shared" si="50"/>
        <v>LHR</v>
      </c>
      <c r="BD30" s="11">
        <f t="shared" si="51"/>
        <v>629.35</v>
      </c>
      <c r="BE30" s="12">
        <f t="shared" si="52"/>
        <v>885</v>
      </c>
      <c r="BF30" s="12" t="str">
        <f t="shared" si="53"/>
        <v>AMS</v>
      </c>
      <c r="BH30" s="9">
        <f t="shared" ref="BH30:BH36" si="55">AVERAGE(BD30,BA30,AX30,AU30,AR30,AO30,AL30,AI30,AF30,AC30,Z30,W30,T30,Q30,N30,K30,H30,E30)</f>
        <v>594.26277777777773</v>
      </c>
      <c r="BI30" s="9">
        <f t="shared" si="54"/>
        <v>936.05555555555554</v>
      </c>
    </row>
    <row r="31" spans="1:61" x14ac:dyDescent="0.2">
      <c r="A31" s="23"/>
      <c r="B31" s="23"/>
      <c r="C31" s="9" t="s">
        <v>2</v>
      </c>
      <c r="D31" s="16" t="s">
        <v>47</v>
      </c>
      <c r="E31" s="11">
        <f t="shared" si="0"/>
        <v>726</v>
      </c>
      <c r="F31" s="12">
        <f t="shared" si="1"/>
        <v>875</v>
      </c>
      <c r="G31" s="12" t="str">
        <f t="shared" si="2"/>
        <v>AMS</v>
      </c>
      <c r="H31" s="11">
        <f t="shared" si="3"/>
        <v>647</v>
      </c>
      <c r="I31" s="12">
        <f t="shared" si="4"/>
        <v>780</v>
      </c>
      <c r="J31" s="12" t="str">
        <f t="shared" si="5"/>
        <v>AMS</v>
      </c>
      <c r="K31" s="11">
        <f t="shared" si="6"/>
        <v>421</v>
      </c>
      <c r="L31" s="12">
        <f t="shared" si="7"/>
        <v>410</v>
      </c>
      <c r="M31" s="12" t="str">
        <f t="shared" si="8"/>
        <v>AMS</v>
      </c>
      <c r="N31" s="11">
        <f t="shared" si="9"/>
        <v>750</v>
      </c>
      <c r="O31" s="12">
        <f t="shared" si="10"/>
        <v>995</v>
      </c>
      <c r="P31" s="12" t="str">
        <f t="shared" si="11"/>
        <v>AMS</v>
      </c>
      <c r="Q31" s="11">
        <f t="shared" si="12"/>
        <v>983</v>
      </c>
      <c r="R31" s="12">
        <f t="shared" si="13"/>
        <v>1240</v>
      </c>
      <c r="S31" s="12" t="str">
        <f t="shared" si="14"/>
        <v>AMS</v>
      </c>
      <c r="T31" s="11">
        <f t="shared" si="15"/>
        <v>893.1</v>
      </c>
      <c r="U31" s="12">
        <f t="shared" si="16"/>
        <v>1152</v>
      </c>
      <c r="V31" s="12" t="str">
        <f t="shared" si="17"/>
        <v>AMS</v>
      </c>
      <c r="W31" s="11">
        <f t="shared" si="18"/>
        <v>663.13</v>
      </c>
      <c r="X31" s="12">
        <f t="shared" si="19"/>
        <v>1812</v>
      </c>
      <c r="Y31" s="12" t="str">
        <f t="shared" si="20"/>
        <v>DUB</v>
      </c>
      <c r="Z31" s="11">
        <f t="shared" si="21"/>
        <v>738.63</v>
      </c>
      <c r="AA31" s="12">
        <f t="shared" si="22"/>
        <v>1738</v>
      </c>
      <c r="AB31" s="12" t="str">
        <f t="shared" si="23"/>
        <v>DUB</v>
      </c>
      <c r="AC31" s="11">
        <f t="shared" si="24"/>
        <v>1023.9</v>
      </c>
      <c r="AD31" s="12">
        <f t="shared" si="25"/>
        <v>900</v>
      </c>
      <c r="AE31" s="12" t="str">
        <f t="shared" si="26"/>
        <v>AMS</v>
      </c>
      <c r="AF31" s="11">
        <f t="shared" si="27"/>
        <v>673</v>
      </c>
      <c r="AG31" s="12">
        <f t="shared" si="28"/>
        <v>790</v>
      </c>
      <c r="AH31" s="12" t="str">
        <f t="shared" si="29"/>
        <v>AMS</v>
      </c>
      <c r="AI31" s="11">
        <f t="shared" si="30"/>
        <v>700</v>
      </c>
      <c r="AJ31" s="12">
        <f t="shared" si="31"/>
        <v>855</v>
      </c>
      <c r="AK31" s="12" t="str">
        <f t="shared" si="32"/>
        <v>AMS</v>
      </c>
      <c r="AL31" s="11">
        <f t="shared" si="33"/>
        <v>690</v>
      </c>
      <c r="AM31" s="12">
        <f t="shared" si="34"/>
        <v>1080</v>
      </c>
      <c r="AN31" s="12" t="str">
        <f t="shared" si="35"/>
        <v>AMS</v>
      </c>
      <c r="AO31" s="11">
        <f t="shared" si="36"/>
        <v>582.48</v>
      </c>
      <c r="AP31" s="12">
        <f t="shared" si="37"/>
        <v>1400</v>
      </c>
      <c r="AQ31" s="12" t="str">
        <f t="shared" si="38"/>
        <v>AUH</v>
      </c>
      <c r="AR31" s="11">
        <f t="shared" si="39"/>
        <v>717.9</v>
      </c>
      <c r="AS31" s="12">
        <f t="shared" si="40"/>
        <v>1140</v>
      </c>
      <c r="AT31" s="12" t="str">
        <f t="shared" si="41"/>
        <v>AMS</v>
      </c>
      <c r="AU31" s="11">
        <f t="shared" si="42"/>
        <v>673</v>
      </c>
      <c r="AV31" s="12">
        <f t="shared" si="43"/>
        <v>795</v>
      </c>
      <c r="AW31" s="12" t="str">
        <f t="shared" si="44"/>
        <v>AMS</v>
      </c>
      <c r="AX31" s="11">
        <f t="shared" si="45"/>
        <v>356.28</v>
      </c>
      <c r="AY31" s="12">
        <f t="shared" si="46"/>
        <v>515</v>
      </c>
      <c r="AZ31" s="12" t="str">
        <f t="shared" si="47"/>
        <v>AMS</v>
      </c>
      <c r="BA31" s="11">
        <f t="shared" si="48"/>
        <v>809.38</v>
      </c>
      <c r="BB31" s="12">
        <f t="shared" si="49"/>
        <v>935</v>
      </c>
      <c r="BC31" s="12" t="str">
        <f t="shared" si="50"/>
        <v>AMS</v>
      </c>
      <c r="BD31" s="11">
        <f t="shared" si="51"/>
        <v>637.48</v>
      </c>
      <c r="BE31" s="12">
        <f t="shared" si="52"/>
        <v>1030</v>
      </c>
      <c r="BF31" s="12" t="str">
        <f t="shared" si="53"/>
        <v>AMS</v>
      </c>
      <c r="BH31" s="9">
        <f t="shared" si="55"/>
        <v>704.73777777777786</v>
      </c>
      <c r="BI31" s="9">
        <f t="shared" si="54"/>
        <v>1024.5555555555557</v>
      </c>
    </row>
    <row r="32" spans="1:61" x14ac:dyDescent="0.2">
      <c r="A32" s="23"/>
      <c r="B32" s="23"/>
      <c r="C32" s="9" t="s">
        <v>10</v>
      </c>
      <c r="D32" s="16" t="s">
        <v>48</v>
      </c>
      <c r="E32" s="11">
        <f t="shared" si="0"/>
        <v>648.45000000000005</v>
      </c>
      <c r="F32" s="12">
        <f t="shared" si="1"/>
        <v>1290</v>
      </c>
      <c r="G32" s="12" t="str">
        <f t="shared" si="2"/>
        <v>BHX</v>
      </c>
      <c r="H32" s="11">
        <f t="shared" si="3"/>
        <v>506.6</v>
      </c>
      <c r="I32" s="12">
        <f t="shared" si="4"/>
        <v>1355</v>
      </c>
      <c r="J32" s="12" t="str">
        <f t="shared" si="5"/>
        <v>AUH</v>
      </c>
      <c r="K32" s="11">
        <f t="shared" si="6"/>
        <v>654.98</v>
      </c>
      <c r="L32" s="12">
        <f t="shared" si="7"/>
        <v>615</v>
      </c>
      <c r="M32" s="12" t="str">
        <f t="shared" si="8"/>
        <v>BHX</v>
      </c>
      <c r="N32" s="11">
        <f t="shared" si="9"/>
        <v>903.98</v>
      </c>
      <c r="O32" s="12">
        <f t="shared" si="10"/>
        <v>1130</v>
      </c>
      <c r="P32" s="12" t="str">
        <f t="shared" si="11"/>
        <v>BHX</v>
      </c>
      <c r="Q32" s="11">
        <f t="shared" si="12"/>
        <v>1016.98</v>
      </c>
      <c r="R32" s="12">
        <f t="shared" si="13"/>
        <v>1185</v>
      </c>
      <c r="S32" s="12" t="str">
        <f t="shared" si="14"/>
        <v>BHX</v>
      </c>
      <c r="T32" s="11">
        <f t="shared" si="15"/>
        <v>850.06</v>
      </c>
      <c r="U32" s="12">
        <f t="shared" si="16"/>
        <v>925</v>
      </c>
      <c r="V32" s="12" t="str">
        <f t="shared" si="17"/>
        <v>LHR</v>
      </c>
      <c r="W32" s="11">
        <f t="shared" si="18"/>
        <v>1372.26</v>
      </c>
      <c r="X32" s="12">
        <f t="shared" si="19"/>
        <v>715</v>
      </c>
      <c r="Y32" s="12" t="str">
        <f t="shared" si="20"/>
        <v>LHR</v>
      </c>
      <c r="Z32" s="11">
        <f t="shared" si="21"/>
        <v>1298.06</v>
      </c>
      <c r="AA32" s="12">
        <f t="shared" si="22"/>
        <v>770</v>
      </c>
      <c r="AB32" s="12" t="str">
        <f t="shared" si="23"/>
        <v>LHR</v>
      </c>
      <c r="AC32" s="11">
        <f t="shared" si="24"/>
        <v>1125.3599999999999</v>
      </c>
      <c r="AD32" s="12">
        <f t="shared" si="25"/>
        <v>1260</v>
      </c>
      <c r="AE32" s="12" t="str">
        <f t="shared" si="26"/>
        <v>DFW</v>
      </c>
      <c r="AF32" s="11">
        <f t="shared" si="27"/>
        <v>355.26</v>
      </c>
      <c r="AG32" s="12">
        <f t="shared" si="28"/>
        <v>720</v>
      </c>
      <c r="AH32" s="12" t="str">
        <f t="shared" si="29"/>
        <v>LHR</v>
      </c>
      <c r="AI32" s="11">
        <f t="shared" si="30"/>
        <v>563.6</v>
      </c>
      <c r="AJ32" s="12">
        <f t="shared" si="31"/>
        <v>1290</v>
      </c>
      <c r="AK32" s="12" t="str">
        <f t="shared" si="32"/>
        <v>AUH</v>
      </c>
      <c r="AL32" s="11">
        <f t="shared" si="33"/>
        <v>590.05999999999995</v>
      </c>
      <c r="AM32" s="12">
        <f t="shared" si="34"/>
        <v>1280</v>
      </c>
      <c r="AN32" s="12" t="str">
        <f t="shared" si="35"/>
        <v>LHR</v>
      </c>
      <c r="AO32" s="11">
        <f t="shared" si="36"/>
        <v>551.6</v>
      </c>
      <c r="AP32" s="12">
        <f t="shared" si="37"/>
        <v>1125</v>
      </c>
      <c r="AQ32" s="12" t="str">
        <f t="shared" si="38"/>
        <v>AUH</v>
      </c>
      <c r="AR32" s="11">
        <f t="shared" si="39"/>
        <v>739.76</v>
      </c>
      <c r="AS32" s="12">
        <f t="shared" si="40"/>
        <v>1155</v>
      </c>
      <c r="AT32" s="12" t="str">
        <f t="shared" si="41"/>
        <v>LHR</v>
      </c>
      <c r="AU32" s="11">
        <f t="shared" si="42"/>
        <v>559.76</v>
      </c>
      <c r="AV32" s="12">
        <f t="shared" si="43"/>
        <v>1250</v>
      </c>
      <c r="AW32" s="12" t="str">
        <f t="shared" si="44"/>
        <v>LHR</v>
      </c>
      <c r="AX32" s="11">
        <f t="shared" si="45"/>
        <v>245.4</v>
      </c>
      <c r="AY32" s="12">
        <f t="shared" si="46"/>
        <v>515</v>
      </c>
      <c r="AZ32" s="12" t="str">
        <f t="shared" si="47"/>
        <v>HEL</v>
      </c>
      <c r="BA32" s="11">
        <f t="shared" si="48"/>
        <v>628.66</v>
      </c>
      <c r="BB32" s="12">
        <f t="shared" si="49"/>
        <v>900</v>
      </c>
      <c r="BC32" s="12" t="str">
        <f t="shared" si="50"/>
        <v>LHR</v>
      </c>
      <c r="BD32" s="11">
        <f t="shared" si="51"/>
        <v>616.36</v>
      </c>
      <c r="BE32" s="12">
        <f t="shared" si="52"/>
        <v>1680</v>
      </c>
      <c r="BF32" s="12" t="str">
        <f t="shared" si="53"/>
        <v>LHR</v>
      </c>
      <c r="BH32" s="9">
        <f t="shared" si="55"/>
        <v>734.84388888888896</v>
      </c>
      <c r="BI32" s="9">
        <f t="shared" si="54"/>
        <v>1064.4444444444443</v>
      </c>
    </row>
    <row r="33" spans="1:61" x14ac:dyDescent="0.2">
      <c r="A33" s="23"/>
      <c r="B33" s="23" t="s">
        <v>16</v>
      </c>
      <c r="C33" s="9" t="s">
        <v>3</v>
      </c>
      <c r="D33" s="16" t="s">
        <v>61</v>
      </c>
      <c r="E33" s="11">
        <f t="shared" si="0"/>
        <v>488.06</v>
      </c>
      <c r="F33" s="12">
        <f t="shared" si="1"/>
        <v>1185</v>
      </c>
      <c r="G33" s="12" t="str">
        <f t="shared" si="2"/>
        <v>IST</v>
      </c>
      <c r="H33" s="11">
        <f t="shared" si="3"/>
        <v>607.20000000000005</v>
      </c>
      <c r="I33" s="12">
        <f t="shared" si="4"/>
        <v>580</v>
      </c>
      <c r="J33" s="12" t="str">
        <f t="shared" si="5"/>
        <v>AMS</v>
      </c>
      <c r="K33" s="11">
        <f t="shared" si="6"/>
        <v>242.56</v>
      </c>
      <c r="L33" s="12">
        <f t="shared" si="7"/>
        <v>505</v>
      </c>
      <c r="M33" s="12" t="str">
        <f t="shared" si="8"/>
        <v>IST</v>
      </c>
      <c r="N33" s="11">
        <f t="shared" si="9"/>
        <v>710.2</v>
      </c>
      <c r="O33" s="12">
        <f t="shared" si="10"/>
        <v>1000</v>
      </c>
      <c r="P33" s="12" t="str">
        <f t="shared" si="11"/>
        <v>AMS</v>
      </c>
      <c r="Q33" s="11">
        <f t="shared" si="12"/>
        <v>955.3</v>
      </c>
      <c r="R33" s="12">
        <f t="shared" si="13"/>
        <v>1025</v>
      </c>
      <c r="S33" s="12" t="str">
        <f t="shared" si="14"/>
        <v>CDG</v>
      </c>
      <c r="T33" s="11">
        <f t="shared" si="15"/>
        <v>814.85</v>
      </c>
      <c r="U33" s="12">
        <f t="shared" si="16"/>
        <v>915</v>
      </c>
      <c r="V33" s="12" t="str">
        <f t="shared" si="17"/>
        <v>LHR</v>
      </c>
      <c r="W33" s="11">
        <f t="shared" si="18"/>
        <v>782.72</v>
      </c>
      <c r="X33" s="12">
        <f t="shared" si="19"/>
        <v>1162</v>
      </c>
      <c r="Y33" s="12" t="str">
        <f t="shared" si="20"/>
        <v>DUB</v>
      </c>
      <c r="Z33" s="11">
        <f t="shared" si="21"/>
        <v>740.62</v>
      </c>
      <c r="AA33" s="12">
        <f t="shared" si="22"/>
        <v>1087</v>
      </c>
      <c r="AB33" s="12" t="str">
        <f t="shared" si="23"/>
        <v>DUB</v>
      </c>
      <c r="AC33" s="11">
        <f t="shared" si="24"/>
        <v>999.1</v>
      </c>
      <c r="AD33" s="12">
        <f t="shared" si="25"/>
        <v>875</v>
      </c>
      <c r="AE33" s="12" t="str">
        <f t="shared" si="26"/>
        <v>AMS</v>
      </c>
      <c r="AF33" s="11">
        <f t="shared" si="27"/>
        <v>353.55</v>
      </c>
      <c r="AG33" s="12">
        <f t="shared" si="28"/>
        <v>665</v>
      </c>
      <c r="AH33" s="12" t="str">
        <f t="shared" si="29"/>
        <v>LHR</v>
      </c>
      <c r="AI33" s="11">
        <f t="shared" si="30"/>
        <v>465.36</v>
      </c>
      <c r="AJ33" s="12">
        <f t="shared" si="31"/>
        <v>1020</v>
      </c>
      <c r="AK33" s="12" t="str">
        <f t="shared" si="32"/>
        <v>IST</v>
      </c>
      <c r="AL33" s="11">
        <f t="shared" si="33"/>
        <v>469.6</v>
      </c>
      <c r="AM33" s="12">
        <f t="shared" si="34"/>
        <v>1055</v>
      </c>
      <c r="AN33" s="12" t="str">
        <f t="shared" si="35"/>
        <v>AUH</v>
      </c>
      <c r="AO33" s="11">
        <f t="shared" si="36"/>
        <v>501.6</v>
      </c>
      <c r="AP33" s="12">
        <f t="shared" si="37"/>
        <v>895</v>
      </c>
      <c r="AQ33" s="12" t="str">
        <f t="shared" si="38"/>
        <v>AUH</v>
      </c>
      <c r="AR33" s="11">
        <f t="shared" si="39"/>
        <v>678.1</v>
      </c>
      <c r="AS33" s="12">
        <f t="shared" si="40"/>
        <v>1145</v>
      </c>
      <c r="AT33" s="12" t="str">
        <f t="shared" si="41"/>
        <v>AMS</v>
      </c>
      <c r="AU33" s="11">
        <f t="shared" si="42"/>
        <v>468.06</v>
      </c>
      <c r="AV33" s="12">
        <f t="shared" si="43"/>
        <v>1015</v>
      </c>
      <c r="AW33" s="12" t="str">
        <f t="shared" si="44"/>
        <v>IST</v>
      </c>
      <c r="AX33" s="11">
        <f t="shared" si="45"/>
        <v>190.55</v>
      </c>
      <c r="AY33" s="12">
        <f t="shared" si="46"/>
        <v>350</v>
      </c>
      <c r="AZ33" s="12" t="str">
        <f t="shared" si="47"/>
        <v>LHR</v>
      </c>
      <c r="BA33" s="11">
        <f t="shared" si="48"/>
        <v>264.45</v>
      </c>
      <c r="BB33" s="12">
        <f t="shared" si="49"/>
        <v>1015</v>
      </c>
      <c r="BC33" s="12" t="str">
        <f t="shared" si="50"/>
        <v>LHR</v>
      </c>
      <c r="BD33" s="11">
        <f t="shared" si="51"/>
        <v>628.4</v>
      </c>
      <c r="BE33" s="12">
        <f t="shared" si="52"/>
        <v>830</v>
      </c>
      <c r="BF33" s="12" t="str">
        <f t="shared" si="53"/>
        <v>AMS</v>
      </c>
      <c r="BH33" s="9">
        <f t="shared" si="55"/>
        <v>575.57111111111112</v>
      </c>
      <c r="BI33" s="9">
        <f t="shared" si="54"/>
        <v>906.88888888888891</v>
      </c>
    </row>
    <row r="34" spans="1:61" x14ac:dyDescent="0.2">
      <c r="A34" s="23"/>
      <c r="B34" s="23"/>
      <c r="C34" s="9" t="s">
        <v>4</v>
      </c>
      <c r="D34" s="16" t="s">
        <v>60</v>
      </c>
      <c r="E34" s="11">
        <f t="shared" si="0"/>
        <v>489.38</v>
      </c>
      <c r="F34" s="12">
        <f t="shared" si="1"/>
        <v>1180</v>
      </c>
      <c r="G34" s="12" t="str">
        <f t="shared" si="2"/>
        <v>IST</v>
      </c>
      <c r="H34" s="11">
        <f t="shared" si="3"/>
        <v>607.88</v>
      </c>
      <c r="I34" s="12">
        <f t="shared" si="4"/>
        <v>575</v>
      </c>
      <c r="J34" s="12" t="str">
        <f t="shared" si="5"/>
        <v>AMS</v>
      </c>
      <c r="K34" s="11">
        <f t="shared" si="6"/>
        <v>243.88</v>
      </c>
      <c r="L34" s="12">
        <f t="shared" si="7"/>
        <v>500</v>
      </c>
      <c r="M34" s="12" t="str">
        <f t="shared" si="8"/>
        <v>IST</v>
      </c>
      <c r="N34" s="11">
        <f t="shared" si="9"/>
        <v>710.88</v>
      </c>
      <c r="O34" s="12">
        <f t="shared" si="10"/>
        <v>995</v>
      </c>
      <c r="P34" s="12" t="str">
        <f t="shared" si="11"/>
        <v>AMS</v>
      </c>
      <c r="Q34" s="11">
        <f t="shared" si="12"/>
        <v>955.98</v>
      </c>
      <c r="R34" s="12">
        <f t="shared" si="13"/>
        <v>1015</v>
      </c>
      <c r="S34" s="12" t="str">
        <f t="shared" si="14"/>
        <v>CDG</v>
      </c>
      <c r="T34" s="11">
        <f t="shared" si="15"/>
        <v>955.88</v>
      </c>
      <c r="U34" s="12">
        <f t="shared" si="16"/>
        <v>960</v>
      </c>
      <c r="V34" s="12" t="str">
        <f t="shared" si="17"/>
        <v>FRA</v>
      </c>
      <c r="W34" s="11">
        <f t="shared" si="18"/>
        <v>785.97</v>
      </c>
      <c r="X34" s="12">
        <f t="shared" si="19"/>
        <v>1142</v>
      </c>
      <c r="Y34" s="12" t="str">
        <f t="shared" si="20"/>
        <v>DUB</v>
      </c>
      <c r="Z34" s="11">
        <f t="shared" si="21"/>
        <v>743.87</v>
      </c>
      <c r="AA34" s="12">
        <f t="shared" si="22"/>
        <v>1067</v>
      </c>
      <c r="AB34" s="12" t="str">
        <f t="shared" si="23"/>
        <v>DUB</v>
      </c>
      <c r="AC34" s="11">
        <f t="shared" si="24"/>
        <v>1003.88</v>
      </c>
      <c r="AD34" s="12">
        <f t="shared" si="25"/>
        <v>930</v>
      </c>
      <c r="AE34" s="12" t="str">
        <f t="shared" si="26"/>
        <v>CDG</v>
      </c>
      <c r="AF34" s="11">
        <f t="shared" si="27"/>
        <v>286.27999999999997</v>
      </c>
      <c r="AG34" s="12">
        <f t="shared" si="28"/>
        <v>780</v>
      </c>
      <c r="AH34" s="12" t="str">
        <f t="shared" si="29"/>
        <v>DEL</v>
      </c>
      <c r="AI34" s="11">
        <f t="shared" si="30"/>
        <v>466.68</v>
      </c>
      <c r="AJ34" s="12">
        <f t="shared" si="31"/>
        <v>1015</v>
      </c>
      <c r="AK34" s="12" t="str">
        <f t="shared" si="32"/>
        <v>IST</v>
      </c>
      <c r="AL34" s="11">
        <f t="shared" si="33"/>
        <v>665.88</v>
      </c>
      <c r="AM34" s="12">
        <f t="shared" si="34"/>
        <v>1080</v>
      </c>
      <c r="AN34" s="12" t="str">
        <f t="shared" si="35"/>
        <v>AMS</v>
      </c>
      <c r="AO34" s="11">
        <f t="shared" si="36"/>
        <v>539.88</v>
      </c>
      <c r="AP34" s="12">
        <f t="shared" si="37"/>
        <v>1040</v>
      </c>
      <c r="AQ34" s="12" t="str">
        <f t="shared" si="38"/>
        <v>AMS</v>
      </c>
      <c r="AR34" s="11">
        <f t="shared" si="39"/>
        <v>678.78</v>
      </c>
      <c r="AS34" s="12">
        <f t="shared" si="40"/>
        <v>1140</v>
      </c>
      <c r="AT34" s="12" t="str">
        <f t="shared" si="41"/>
        <v>AMS</v>
      </c>
      <c r="AU34" s="11">
        <f t="shared" si="42"/>
        <v>469.38</v>
      </c>
      <c r="AV34" s="12">
        <f t="shared" si="43"/>
        <v>1010</v>
      </c>
      <c r="AW34" s="12" t="str">
        <f t="shared" si="44"/>
        <v>IST</v>
      </c>
      <c r="AX34" s="11">
        <f t="shared" si="45"/>
        <v>257.88</v>
      </c>
      <c r="AY34" s="12">
        <f t="shared" si="46"/>
        <v>310</v>
      </c>
      <c r="AZ34" s="12" t="str">
        <f t="shared" si="47"/>
        <v>AMS</v>
      </c>
      <c r="BA34" s="11">
        <f t="shared" si="48"/>
        <v>423.08</v>
      </c>
      <c r="BB34" s="12">
        <f t="shared" si="49"/>
        <v>1060</v>
      </c>
      <c r="BC34" s="12" t="str">
        <f t="shared" si="50"/>
        <v>DME</v>
      </c>
      <c r="BD34" s="11">
        <f t="shared" si="51"/>
        <v>629.08000000000004</v>
      </c>
      <c r="BE34" s="12">
        <f t="shared" si="52"/>
        <v>825</v>
      </c>
      <c r="BF34" s="12" t="str">
        <f t="shared" si="53"/>
        <v>AMS</v>
      </c>
      <c r="BH34" s="9">
        <f t="shared" si="55"/>
        <v>606.36222222222204</v>
      </c>
      <c r="BI34" s="9">
        <f t="shared" si="54"/>
        <v>923.55555555555554</v>
      </c>
    </row>
    <row r="35" spans="1:61" x14ac:dyDescent="0.2">
      <c r="A35" s="23"/>
      <c r="B35" s="23"/>
      <c r="C35" s="9" t="s">
        <v>0</v>
      </c>
      <c r="D35" s="16" t="s">
        <v>59</v>
      </c>
      <c r="E35" s="11">
        <f t="shared" si="0"/>
        <v>699.95</v>
      </c>
      <c r="F35" s="12">
        <f t="shared" si="1"/>
        <v>875</v>
      </c>
      <c r="G35" s="12" t="str">
        <f t="shared" si="2"/>
        <v>AMS</v>
      </c>
      <c r="H35" s="11">
        <f t="shared" si="3"/>
        <v>620.95000000000005</v>
      </c>
      <c r="I35" s="12">
        <f t="shared" si="4"/>
        <v>580</v>
      </c>
      <c r="J35" s="12" t="str">
        <f t="shared" si="5"/>
        <v>AMS</v>
      </c>
      <c r="K35" s="11">
        <f t="shared" si="6"/>
        <v>394.95</v>
      </c>
      <c r="L35" s="12">
        <f t="shared" si="7"/>
        <v>475</v>
      </c>
      <c r="M35" s="12" t="str">
        <f t="shared" si="8"/>
        <v>AMS</v>
      </c>
      <c r="N35" s="11">
        <f t="shared" si="9"/>
        <v>723.95</v>
      </c>
      <c r="O35" s="12">
        <f t="shared" si="10"/>
        <v>1060</v>
      </c>
      <c r="P35" s="12" t="str">
        <f t="shared" si="11"/>
        <v>AMS</v>
      </c>
      <c r="Q35" s="11">
        <f t="shared" si="12"/>
        <v>956.95</v>
      </c>
      <c r="R35" s="12">
        <f t="shared" si="13"/>
        <v>1305</v>
      </c>
      <c r="S35" s="12" t="str">
        <f t="shared" si="14"/>
        <v>AMS</v>
      </c>
      <c r="T35" s="11">
        <f t="shared" si="15"/>
        <v>846.39</v>
      </c>
      <c r="U35" s="12">
        <f t="shared" si="16"/>
        <v>890</v>
      </c>
      <c r="V35" s="12" t="str">
        <f t="shared" si="17"/>
        <v>LHR</v>
      </c>
      <c r="W35" s="11">
        <f t="shared" si="18"/>
        <v>575.05999999999995</v>
      </c>
      <c r="X35" s="12">
        <f t="shared" si="19"/>
        <v>1058</v>
      </c>
      <c r="Y35" s="12" t="str">
        <f t="shared" si="20"/>
        <v>KEF</v>
      </c>
      <c r="Z35" s="11">
        <f t="shared" si="21"/>
        <v>772.66</v>
      </c>
      <c r="AA35" s="12">
        <f t="shared" si="22"/>
        <v>1062</v>
      </c>
      <c r="AB35" s="12" t="str">
        <f t="shared" si="23"/>
        <v>DUB</v>
      </c>
      <c r="AC35" s="11">
        <f t="shared" si="24"/>
        <v>997.85</v>
      </c>
      <c r="AD35" s="12">
        <f t="shared" si="25"/>
        <v>965</v>
      </c>
      <c r="AE35" s="12" t="str">
        <f t="shared" si="26"/>
        <v>AMS</v>
      </c>
      <c r="AF35" s="11">
        <f t="shared" si="27"/>
        <v>351.59</v>
      </c>
      <c r="AG35" s="12">
        <f t="shared" si="28"/>
        <v>725</v>
      </c>
      <c r="AH35" s="12" t="str">
        <f t="shared" si="29"/>
        <v>LHR</v>
      </c>
      <c r="AI35" s="11">
        <f t="shared" si="30"/>
        <v>598.02</v>
      </c>
      <c r="AJ35" s="12">
        <f t="shared" si="31"/>
        <v>1000</v>
      </c>
      <c r="AK35" s="12" t="str">
        <f t="shared" si="32"/>
        <v>DXB</v>
      </c>
      <c r="AL35" s="11">
        <f t="shared" si="33"/>
        <v>663.95</v>
      </c>
      <c r="AM35" s="12">
        <f t="shared" si="34"/>
        <v>1145</v>
      </c>
      <c r="AN35" s="12" t="str">
        <f t="shared" si="35"/>
        <v>AMS</v>
      </c>
      <c r="AO35" s="11">
        <f t="shared" si="36"/>
        <v>502.36</v>
      </c>
      <c r="AP35" s="12">
        <f t="shared" si="37"/>
        <v>1070</v>
      </c>
      <c r="AQ35" s="12" t="str">
        <f t="shared" si="38"/>
        <v>AUH</v>
      </c>
      <c r="AR35" s="11">
        <f t="shared" si="39"/>
        <v>691.85</v>
      </c>
      <c r="AS35" s="12">
        <f t="shared" si="40"/>
        <v>1205</v>
      </c>
      <c r="AT35" s="12" t="str">
        <f t="shared" si="41"/>
        <v>AMS</v>
      </c>
      <c r="AU35" s="11">
        <f t="shared" si="42"/>
        <v>646.95000000000005</v>
      </c>
      <c r="AV35" s="12">
        <f t="shared" si="43"/>
        <v>815</v>
      </c>
      <c r="AW35" s="12" t="str">
        <f t="shared" si="44"/>
        <v>AMS</v>
      </c>
      <c r="AX35" s="11">
        <f t="shared" si="45"/>
        <v>188.59</v>
      </c>
      <c r="AY35" s="12">
        <f t="shared" si="46"/>
        <v>350</v>
      </c>
      <c r="AZ35" s="12" t="str">
        <f t="shared" si="47"/>
        <v>LHR</v>
      </c>
      <c r="BA35" s="11">
        <f t="shared" si="48"/>
        <v>362.69</v>
      </c>
      <c r="BB35" s="12">
        <f t="shared" si="49"/>
        <v>1055</v>
      </c>
      <c r="BC35" s="12" t="str">
        <f t="shared" si="50"/>
        <v>DME</v>
      </c>
      <c r="BD35" s="11">
        <f t="shared" si="51"/>
        <v>627.16</v>
      </c>
      <c r="BE35" s="12">
        <f t="shared" si="52"/>
        <v>830</v>
      </c>
      <c r="BF35" s="12" t="str">
        <f t="shared" si="53"/>
        <v>AMS</v>
      </c>
      <c r="BH35" s="9">
        <f t="shared" si="55"/>
        <v>623.43722222222232</v>
      </c>
      <c r="BI35" s="9">
        <f t="shared" si="54"/>
        <v>914.72222222222217</v>
      </c>
    </row>
    <row r="36" spans="1:61" x14ac:dyDescent="0.2">
      <c r="A36" s="23"/>
      <c r="B36" s="23" t="s">
        <v>9</v>
      </c>
      <c r="C36" s="9" t="s">
        <v>6</v>
      </c>
      <c r="D36" s="16" t="s">
        <v>58</v>
      </c>
      <c r="E36" s="11">
        <f t="shared" si="0"/>
        <v>707.49</v>
      </c>
      <c r="F36" s="12">
        <f t="shared" si="1"/>
        <v>860</v>
      </c>
      <c r="G36" s="12" t="str">
        <f t="shared" si="2"/>
        <v>AMS</v>
      </c>
      <c r="H36" s="11">
        <f t="shared" si="3"/>
        <v>628.49</v>
      </c>
      <c r="I36" s="12">
        <f t="shared" si="4"/>
        <v>530</v>
      </c>
      <c r="J36" s="12" t="str">
        <f t="shared" si="5"/>
        <v>AMS</v>
      </c>
      <c r="K36" s="11">
        <f t="shared" si="6"/>
        <v>402.49</v>
      </c>
      <c r="L36" s="12">
        <f t="shared" si="7"/>
        <v>415</v>
      </c>
      <c r="M36" s="12" t="str">
        <f t="shared" si="8"/>
        <v>AMS</v>
      </c>
      <c r="N36" s="11">
        <f t="shared" si="9"/>
        <v>731.49</v>
      </c>
      <c r="O36" s="12">
        <f t="shared" si="10"/>
        <v>1000</v>
      </c>
      <c r="P36" s="12" t="str">
        <f t="shared" si="11"/>
        <v>AMS</v>
      </c>
      <c r="Q36" s="11">
        <f t="shared" si="12"/>
        <v>964.49</v>
      </c>
      <c r="R36" s="12">
        <f t="shared" si="13"/>
        <v>1245</v>
      </c>
      <c r="S36" s="12" t="str">
        <f t="shared" si="14"/>
        <v>AMS</v>
      </c>
      <c r="T36" s="11">
        <f t="shared" si="15"/>
        <v>874.59</v>
      </c>
      <c r="U36" s="12">
        <f t="shared" si="16"/>
        <v>1137</v>
      </c>
      <c r="V36" s="12" t="str">
        <f t="shared" si="17"/>
        <v>AMS</v>
      </c>
      <c r="W36" s="11">
        <f t="shared" si="18"/>
        <v>784.7</v>
      </c>
      <c r="X36" s="12">
        <f t="shared" si="19"/>
        <v>1147</v>
      </c>
      <c r="Y36" s="12" t="str">
        <f t="shared" si="20"/>
        <v>DUB</v>
      </c>
      <c r="Z36" s="11">
        <f t="shared" si="21"/>
        <v>742.6</v>
      </c>
      <c r="AA36" s="12">
        <f t="shared" si="22"/>
        <v>1072</v>
      </c>
      <c r="AB36" s="12" t="str">
        <f t="shared" si="23"/>
        <v>DUB</v>
      </c>
      <c r="AC36" s="11">
        <f t="shared" si="24"/>
        <v>1005.39</v>
      </c>
      <c r="AD36" s="12">
        <f t="shared" si="25"/>
        <v>915</v>
      </c>
      <c r="AE36" s="12" t="str">
        <f t="shared" si="26"/>
        <v>AMS</v>
      </c>
      <c r="AF36" s="11">
        <f t="shared" si="27"/>
        <v>360.47</v>
      </c>
      <c r="AG36" s="12">
        <f t="shared" si="28"/>
        <v>930</v>
      </c>
      <c r="AH36" s="12" t="str">
        <f t="shared" si="29"/>
        <v>LHR</v>
      </c>
      <c r="AI36" s="11">
        <f t="shared" si="30"/>
        <v>433.19</v>
      </c>
      <c r="AJ36" s="12">
        <f t="shared" si="31"/>
        <v>1255</v>
      </c>
      <c r="AK36" s="12" t="str">
        <f t="shared" si="32"/>
        <v>AMS</v>
      </c>
      <c r="AL36" s="11">
        <f t="shared" si="33"/>
        <v>686.49</v>
      </c>
      <c r="AM36" s="12">
        <f t="shared" si="34"/>
        <v>1085</v>
      </c>
      <c r="AN36" s="12" t="str">
        <f t="shared" si="35"/>
        <v>AMS</v>
      </c>
      <c r="AO36" s="11">
        <f t="shared" si="36"/>
        <v>576.49</v>
      </c>
      <c r="AP36" s="12">
        <f t="shared" si="37"/>
        <v>1060</v>
      </c>
      <c r="AQ36" s="12" t="str">
        <f t="shared" si="38"/>
        <v>AMS</v>
      </c>
      <c r="AR36" s="11">
        <f t="shared" si="39"/>
        <v>699.39</v>
      </c>
      <c r="AS36" s="12">
        <f t="shared" si="40"/>
        <v>1145</v>
      </c>
      <c r="AT36" s="12" t="str">
        <f t="shared" si="41"/>
        <v>AMS</v>
      </c>
      <c r="AU36" s="11">
        <f t="shared" si="42"/>
        <v>654.49</v>
      </c>
      <c r="AV36" s="12">
        <f t="shared" si="43"/>
        <v>800</v>
      </c>
      <c r="AW36" s="12" t="str">
        <f t="shared" si="44"/>
        <v>AMS</v>
      </c>
      <c r="AX36" s="11">
        <f t="shared" si="45"/>
        <v>353.49</v>
      </c>
      <c r="AY36" s="12">
        <f t="shared" si="46"/>
        <v>500</v>
      </c>
      <c r="AZ36" s="12" t="str">
        <f t="shared" si="47"/>
        <v>AMS</v>
      </c>
      <c r="BA36" s="11">
        <f t="shared" si="48"/>
        <v>584.87</v>
      </c>
      <c r="BB36" s="12">
        <f t="shared" si="49"/>
        <v>855</v>
      </c>
      <c r="BC36" s="12" t="str">
        <f t="shared" si="50"/>
        <v>LHR</v>
      </c>
      <c r="BD36" s="11">
        <f t="shared" si="51"/>
        <v>634.69000000000005</v>
      </c>
      <c r="BE36" s="12">
        <f t="shared" si="52"/>
        <v>1015</v>
      </c>
      <c r="BF36" s="12" t="str">
        <f t="shared" si="53"/>
        <v>AMS</v>
      </c>
      <c r="BH36" s="9">
        <f t="shared" si="55"/>
        <v>656.96111111111111</v>
      </c>
      <c r="BI36" s="9">
        <f t="shared" si="54"/>
        <v>942.55555555555554</v>
      </c>
    </row>
    <row r="37" spans="1:61" x14ac:dyDescent="0.2">
      <c r="A37" s="23"/>
      <c r="B37" s="23"/>
      <c r="C37" s="9" t="s">
        <v>8</v>
      </c>
      <c r="D37" s="16" t="s">
        <v>57</v>
      </c>
      <c r="E37" s="11">
        <f t="shared" ref="E37:E42" si="56">MID(E14,4,100)*1</f>
        <v>666.34</v>
      </c>
      <c r="F37" s="12">
        <f t="shared" si="1"/>
        <v>1525</v>
      </c>
      <c r="G37" s="12" t="str">
        <f t="shared" ref="G37:G43" si="57">LEFT(G14,3)</f>
        <v>BHX</v>
      </c>
      <c r="H37" s="11">
        <f t="shared" ref="H37:H42" si="58">MID(H14,4,100)*1</f>
        <v>624.34</v>
      </c>
      <c r="I37" s="12">
        <f t="shared" si="4"/>
        <v>1660</v>
      </c>
      <c r="J37" s="12" t="str">
        <f t="shared" si="5"/>
        <v>BHX</v>
      </c>
      <c r="K37" s="11">
        <f t="shared" si="6"/>
        <v>561.49</v>
      </c>
      <c r="L37" s="12">
        <f t="shared" si="7"/>
        <v>1480</v>
      </c>
      <c r="M37" s="12" t="str">
        <f t="shared" si="8"/>
        <v>DXB</v>
      </c>
      <c r="N37" s="11">
        <f t="shared" si="9"/>
        <v>1993.52</v>
      </c>
      <c r="O37" s="12">
        <f t="shared" si="10"/>
        <v>1680</v>
      </c>
      <c r="P37" s="12" t="str">
        <f t="shared" si="11"/>
        <v>IOM</v>
      </c>
      <c r="Q37" s="11">
        <f t="shared" si="12"/>
        <v>1310.79</v>
      </c>
      <c r="R37" s="12">
        <f t="shared" si="13"/>
        <v>1850</v>
      </c>
      <c r="S37" s="12" t="str">
        <f t="shared" si="14"/>
        <v>DUB</v>
      </c>
      <c r="T37" s="11">
        <f t="shared" si="15"/>
        <v>1057.49</v>
      </c>
      <c r="U37" s="12">
        <f t="shared" si="16"/>
        <v>1599</v>
      </c>
      <c r="V37" s="12" t="str">
        <f t="shared" si="17"/>
        <v>DUB</v>
      </c>
      <c r="W37" s="11">
        <f t="shared" si="18"/>
        <v>802.29</v>
      </c>
      <c r="X37" s="12">
        <f t="shared" si="19"/>
        <v>1147</v>
      </c>
      <c r="Y37" s="12" t="str">
        <f t="shared" si="20"/>
        <v>DUB</v>
      </c>
      <c r="Z37" s="11">
        <f t="shared" si="21"/>
        <v>842.19</v>
      </c>
      <c r="AA37" s="12">
        <f t="shared" si="22"/>
        <v>1072</v>
      </c>
      <c r="AB37" s="12" t="str">
        <f t="shared" si="23"/>
        <v>DUB</v>
      </c>
      <c r="AC37" s="11">
        <f t="shared" si="24"/>
        <v>696.09</v>
      </c>
      <c r="AD37" s="12">
        <f t="shared" si="25"/>
        <v>2060</v>
      </c>
      <c r="AE37" s="12" t="str">
        <f t="shared" si="26"/>
        <v>DUB</v>
      </c>
      <c r="AF37" s="11">
        <f t="shared" si="27"/>
        <v>505.34</v>
      </c>
      <c r="AG37" s="12">
        <f t="shared" si="28"/>
        <v>1120</v>
      </c>
      <c r="AH37" s="12" t="str">
        <f t="shared" si="29"/>
        <v>BHX</v>
      </c>
      <c r="AI37" s="11">
        <f t="shared" si="30"/>
        <v>623.34</v>
      </c>
      <c r="AJ37" s="12">
        <f t="shared" si="31"/>
        <v>1295</v>
      </c>
      <c r="AK37" s="12" t="str">
        <f t="shared" si="32"/>
        <v>BHX</v>
      </c>
      <c r="AL37" s="11">
        <f t="shared" si="33"/>
        <v>668.69</v>
      </c>
      <c r="AM37" s="12">
        <f t="shared" si="34"/>
        <v>1425</v>
      </c>
      <c r="AN37" s="12" t="str">
        <f t="shared" si="35"/>
        <v>DUB</v>
      </c>
      <c r="AO37" s="11">
        <f t="shared" si="36"/>
        <v>947.64</v>
      </c>
      <c r="AP37" s="12">
        <f t="shared" si="37"/>
        <v>1675</v>
      </c>
      <c r="AQ37" s="12" t="str">
        <f t="shared" si="38"/>
        <v>BHX</v>
      </c>
      <c r="AR37" s="11">
        <f t="shared" si="39"/>
        <v>839.64</v>
      </c>
      <c r="AS37" s="12">
        <f t="shared" si="40"/>
        <v>1575</v>
      </c>
      <c r="AT37" s="12" t="str">
        <f t="shared" si="41"/>
        <v>HND</v>
      </c>
      <c r="AU37" s="11">
        <f t="shared" si="42"/>
        <v>635.34</v>
      </c>
      <c r="AV37" s="12">
        <f t="shared" si="43"/>
        <v>1395</v>
      </c>
      <c r="AW37" s="12" t="str">
        <f t="shared" si="44"/>
        <v>BHX</v>
      </c>
      <c r="AX37" s="11">
        <f t="shared" si="45"/>
        <v>411.09</v>
      </c>
      <c r="AY37" s="12">
        <f t="shared" si="46"/>
        <v>1265</v>
      </c>
      <c r="AZ37" s="12" t="str">
        <f t="shared" si="47"/>
        <v>AMS</v>
      </c>
      <c r="BA37" s="11">
        <f t="shared" si="48"/>
        <v>1070.77</v>
      </c>
      <c r="BB37" s="12">
        <f t="shared" si="49"/>
        <v>1065</v>
      </c>
      <c r="BC37" s="12" t="str">
        <f t="shared" si="50"/>
        <v>AMS</v>
      </c>
      <c r="BD37" s="11">
        <f t="shared" si="51"/>
        <v>891.44</v>
      </c>
      <c r="BE37" s="12">
        <f t="shared" si="52"/>
        <v>2775</v>
      </c>
      <c r="BF37" s="12" t="str">
        <f t="shared" si="53"/>
        <v>BHX</v>
      </c>
      <c r="BH37" s="9">
        <f t="shared" ref="BH37:BI43" si="59">AVERAGE(BD37,BA37,AX37,AU37,AR37,AO37,AL37,AI37,AF37,AC37,Z37,W37,T37,Q37,N37,K37,H37,E37)</f>
        <v>841.54611111111114</v>
      </c>
      <c r="BI37" s="9">
        <f t="shared" si="59"/>
        <v>1536.8333333333333</v>
      </c>
    </row>
    <row r="38" spans="1:61" x14ac:dyDescent="0.2">
      <c r="A38" s="23"/>
      <c r="B38" s="23"/>
      <c r="C38" s="9" t="s">
        <v>15</v>
      </c>
      <c r="D38" s="16" t="s">
        <v>56</v>
      </c>
      <c r="E38" s="11">
        <f t="shared" si="56"/>
        <v>703.58</v>
      </c>
      <c r="F38" s="12">
        <f t="shared" si="1"/>
        <v>880</v>
      </c>
      <c r="G38" s="12" t="str">
        <f t="shared" si="57"/>
        <v>AMS</v>
      </c>
      <c r="H38" s="11">
        <f t="shared" si="58"/>
        <v>624.58000000000004</v>
      </c>
      <c r="I38" s="12">
        <f t="shared" si="4"/>
        <v>575</v>
      </c>
      <c r="J38" s="12" t="str">
        <f t="shared" si="5"/>
        <v>AMS</v>
      </c>
      <c r="K38" s="11">
        <f t="shared" si="6"/>
        <v>398.58</v>
      </c>
      <c r="L38" s="12">
        <f t="shared" si="7"/>
        <v>410</v>
      </c>
      <c r="M38" s="12" t="str">
        <f t="shared" si="8"/>
        <v>AMS</v>
      </c>
      <c r="N38" s="11">
        <f t="shared" si="9"/>
        <v>727.58</v>
      </c>
      <c r="O38" s="12">
        <f t="shared" si="10"/>
        <v>995</v>
      </c>
      <c r="P38" s="12" t="str">
        <f t="shared" si="11"/>
        <v>AMS</v>
      </c>
      <c r="Q38" s="11">
        <f t="shared" si="12"/>
        <v>972.68</v>
      </c>
      <c r="R38" s="12">
        <f t="shared" si="13"/>
        <v>1190</v>
      </c>
      <c r="S38" s="12" t="str">
        <f t="shared" si="14"/>
        <v>CDG</v>
      </c>
      <c r="T38" s="11">
        <f t="shared" si="15"/>
        <v>846.34</v>
      </c>
      <c r="U38" s="12">
        <f t="shared" si="16"/>
        <v>925</v>
      </c>
      <c r="V38" s="12" t="str">
        <f t="shared" si="17"/>
        <v>LHR</v>
      </c>
      <c r="W38" s="11">
        <f t="shared" si="18"/>
        <v>785.37</v>
      </c>
      <c r="X38" s="12">
        <f t="shared" si="19"/>
        <v>1132</v>
      </c>
      <c r="Y38" s="12" t="str">
        <f t="shared" si="20"/>
        <v>DUB</v>
      </c>
      <c r="Z38" s="11">
        <f t="shared" si="21"/>
        <v>743.27</v>
      </c>
      <c r="AA38" s="12">
        <f t="shared" si="22"/>
        <v>1057</v>
      </c>
      <c r="AB38" s="12" t="str">
        <f t="shared" si="23"/>
        <v>DUB</v>
      </c>
      <c r="AC38" s="11">
        <f t="shared" si="24"/>
        <v>1001.48</v>
      </c>
      <c r="AD38" s="12">
        <f t="shared" si="25"/>
        <v>960</v>
      </c>
      <c r="AE38" s="12" t="str">
        <f t="shared" si="26"/>
        <v>AMS</v>
      </c>
      <c r="AF38" s="11">
        <f t="shared" si="27"/>
        <v>351.54</v>
      </c>
      <c r="AG38" s="12">
        <f t="shared" si="28"/>
        <v>675</v>
      </c>
      <c r="AH38" s="12" t="str">
        <f t="shared" si="29"/>
        <v>LHR</v>
      </c>
      <c r="AI38" s="11">
        <f t="shared" si="30"/>
        <v>677.58</v>
      </c>
      <c r="AJ38" s="12">
        <f t="shared" si="31"/>
        <v>855</v>
      </c>
      <c r="AK38" s="12" t="str">
        <f t="shared" si="32"/>
        <v>AMS</v>
      </c>
      <c r="AL38" s="11">
        <f t="shared" si="33"/>
        <v>667.58</v>
      </c>
      <c r="AM38" s="12">
        <f t="shared" si="34"/>
        <v>1080</v>
      </c>
      <c r="AN38" s="12" t="str">
        <f t="shared" si="35"/>
        <v>AMS</v>
      </c>
      <c r="AO38" s="11">
        <f t="shared" si="36"/>
        <v>541.09</v>
      </c>
      <c r="AP38" s="12">
        <f t="shared" si="37"/>
        <v>1055</v>
      </c>
      <c r="AQ38" s="12" t="str">
        <f t="shared" si="38"/>
        <v>AMS</v>
      </c>
      <c r="AR38" s="11">
        <f t="shared" si="39"/>
        <v>695.48</v>
      </c>
      <c r="AS38" s="12">
        <f t="shared" si="40"/>
        <v>1140</v>
      </c>
      <c r="AT38" s="12" t="str">
        <f t="shared" si="41"/>
        <v>AMS</v>
      </c>
      <c r="AU38" s="11">
        <f t="shared" si="42"/>
        <v>650.58000000000004</v>
      </c>
      <c r="AV38" s="12">
        <f t="shared" si="43"/>
        <v>795</v>
      </c>
      <c r="AW38" s="12" t="str">
        <f t="shared" si="44"/>
        <v>AMS</v>
      </c>
      <c r="AX38" s="11">
        <f t="shared" si="45"/>
        <v>370.58</v>
      </c>
      <c r="AY38" s="12">
        <f t="shared" si="46"/>
        <v>310</v>
      </c>
      <c r="AZ38" s="12" t="str">
        <f t="shared" si="47"/>
        <v>AMS</v>
      </c>
      <c r="BA38" s="11">
        <f t="shared" si="48"/>
        <v>623.94000000000005</v>
      </c>
      <c r="BB38" s="12">
        <f t="shared" si="49"/>
        <v>955</v>
      </c>
      <c r="BC38" s="12" t="str">
        <f t="shared" si="50"/>
        <v>LHR</v>
      </c>
      <c r="BD38" s="11">
        <f t="shared" si="51"/>
        <v>630.29</v>
      </c>
      <c r="BE38" s="12">
        <f t="shared" si="52"/>
        <v>825</v>
      </c>
      <c r="BF38" s="12" t="str">
        <f t="shared" si="53"/>
        <v>AMS</v>
      </c>
      <c r="BH38" s="9">
        <f t="shared" si="59"/>
        <v>667.33999999999992</v>
      </c>
      <c r="BI38" s="9">
        <f t="shared" si="59"/>
        <v>878.55555555555554</v>
      </c>
    </row>
    <row r="39" spans="1:61" x14ac:dyDescent="0.2">
      <c r="A39" s="23"/>
      <c r="B39" s="23" t="s">
        <v>14</v>
      </c>
      <c r="C39" s="9" t="s">
        <v>11</v>
      </c>
      <c r="D39" s="16" t="s">
        <v>55</v>
      </c>
      <c r="E39" s="11">
        <f t="shared" si="56"/>
        <v>726.12</v>
      </c>
      <c r="F39" s="12">
        <f t="shared" si="1"/>
        <v>860</v>
      </c>
      <c r="G39" s="12" t="str">
        <f t="shared" si="57"/>
        <v>AMS</v>
      </c>
      <c r="H39" s="11">
        <f t="shared" si="58"/>
        <v>647.12</v>
      </c>
      <c r="I39" s="12">
        <f t="shared" si="4"/>
        <v>765</v>
      </c>
      <c r="J39" s="12" t="str">
        <f t="shared" si="5"/>
        <v>AMS</v>
      </c>
      <c r="K39" s="11">
        <f t="shared" si="6"/>
        <v>421.12</v>
      </c>
      <c r="L39" s="12">
        <f t="shared" si="7"/>
        <v>415</v>
      </c>
      <c r="M39" s="12" t="str">
        <f t="shared" si="8"/>
        <v>AMS</v>
      </c>
      <c r="N39" s="11">
        <f t="shared" si="9"/>
        <v>750.12</v>
      </c>
      <c r="O39" s="12">
        <f t="shared" si="10"/>
        <v>1000</v>
      </c>
      <c r="P39" s="12" t="str">
        <f t="shared" si="11"/>
        <v>AMS</v>
      </c>
      <c r="Q39" s="11">
        <f t="shared" si="12"/>
        <v>983.12</v>
      </c>
      <c r="R39" s="12">
        <f t="shared" si="13"/>
        <v>1245</v>
      </c>
      <c r="S39" s="12" t="str">
        <f t="shared" si="14"/>
        <v>AMS</v>
      </c>
      <c r="T39" s="11">
        <f t="shared" si="15"/>
        <v>991.12</v>
      </c>
      <c r="U39" s="12">
        <f t="shared" si="16"/>
        <v>1095</v>
      </c>
      <c r="V39" s="12" t="str">
        <f t="shared" si="17"/>
        <v>FRA</v>
      </c>
      <c r="W39" s="11">
        <f t="shared" si="18"/>
        <v>782.2</v>
      </c>
      <c r="X39" s="12">
        <f t="shared" si="19"/>
        <v>1137</v>
      </c>
      <c r="Y39" s="12" t="str">
        <f t="shared" si="20"/>
        <v>DUB</v>
      </c>
      <c r="Z39" s="11">
        <f t="shared" si="21"/>
        <v>740.1</v>
      </c>
      <c r="AA39" s="12">
        <f t="shared" si="22"/>
        <v>1062</v>
      </c>
      <c r="AB39" s="12" t="str">
        <f t="shared" si="23"/>
        <v>DUB</v>
      </c>
      <c r="AC39" s="11">
        <f t="shared" si="24"/>
        <v>1024.02</v>
      </c>
      <c r="AD39" s="12">
        <f t="shared" si="25"/>
        <v>905</v>
      </c>
      <c r="AE39" s="12" t="str">
        <f t="shared" si="26"/>
        <v>AMS</v>
      </c>
      <c r="AF39" s="11">
        <f t="shared" si="27"/>
        <v>668.42</v>
      </c>
      <c r="AG39" s="12">
        <f t="shared" si="28"/>
        <v>720</v>
      </c>
      <c r="AH39" s="12" t="str">
        <f t="shared" si="29"/>
        <v>BRU</v>
      </c>
      <c r="AI39" s="11">
        <f t="shared" si="30"/>
        <v>436.82</v>
      </c>
      <c r="AJ39" s="12">
        <f t="shared" si="31"/>
        <v>1255</v>
      </c>
      <c r="AK39" s="12" t="str">
        <f t="shared" si="32"/>
        <v>AMS</v>
      </c>
      <c r="AL39" s="11">
        <f t="shared" si="33"/>
        <v>690.12</v>
      </c>
      <c r="AM39" s="12">
        <f t="shared" si="34"/>
        <v>1085</v>
      </c>
      <c r="AN39" s="12" t="str">
        <f t="shared" si="35"/>
        <v>AMS</v>
      </c>
      <c r="AO39" s="11">
        <f t="shared" si="36"/>
        <v>458.87</v>
      </c>
      <c r="AP39" s="12">
        <f t="shared" si="37"/>
        <v>1245</v>
      </c>
      <c r="AQ39" s="12" t="str">
        <f t="shared" si="38"/>
        <v>BRU</v>
      </c>
      <c r="AR39" s="11">
        <f t="shared" si="39"/>
        <v>718.02</v>
      </c>
      <c r="AS39" s="12">
        <f t="shared" si="40"/>
        <v>1145</v>
      </c>
      <c r="AT39" s="12" t="str">
        <f t="shared" si="41"/>
        <v>AMS</v>
      </c>
      <c r="AU39" s="11">
        <f t="shared" si="42"/>
        <v>673.12</v>
      </c>
      <c r="AV39" s="12">
        <f t="shared" si="43"/>
        <v>800</v>
      </c>
      <c r="AW39" s="12" t="str">
        <f t="shared" si="44"/>
        <v>AMS</v>
      </c>
      <c r="AX39" s="11">
        <f t="shared" si="45"/>
        <v>232.12</v>
      </c>
      <c r="AY39" s="12">
        <f t="shared" si="46"/>
        <v>725</v>
      </c>
      <c r="AZ39" s="12" t="str">
        <f t="shared" si="47"/>
        <v>AMS</v>
      </c>
      <c r="BA39" s="11">
        <f t="shared" si="48"/>
        <v>805.22</v>
      </c>
      <c r="BB39" s="12">
        <f t="shared" si="49"/>
        <v>940</v>
      </c>
      <c r="BC39" s="12" t="str">
        <f t="shared" si="50"/>
        <v>AMS</v>
      </c>
      <c r="BD39" s="11">
        <f t="shared" si="51"/>
        <v>633.32000000000005</v>
      </c>
      <c r="BE39" s="12">
        <f t="shared" si="52"/>
        <v>1015</v>
      </c>
      <c r="BF39" s="12" t="str">
        <f t="shared" si="53"/>
        <v>AMS</v>
      </c>
      <c r="BH39" s="9">
        <f t="shared" si="59"/>
        <v>687.83722222222241</v>
      </c>
      <c r="BI39" s="9">
        <f t="shared" si="59"/>
        <v>967.44444444444446</v>
      </c>
    </row>
    <row r="40" spans="1:61" x14ac:dyDescent="0.2">
      <c r="A40" s="23"/>
      <c r="B40" s="23"/>
      <c r="C40" s="9" t="s">
        <v>12</v>
      </c>
      <c r="D40" s="16" t="s">
        <v>54</v>
      </c>
      <c r="E40" s="11">
        <f t="shared" si="56"/>
        <v>679.95</v>
      </c>
      <c r="F40" s="12">
        <f t="shared" si="1"/>
        <v>1430</v>
      </c>
      <c r="G40" s="12" t="str">
        <f t="shared" si="57"/>
        <v>DXB</v>
      </c>
      <c r="H40" s="11">
        <f t="shared" si="58"/>
        <v>519.92999999999995</v>
      </c>
      <c r="I40" s="12">
        <f t="shared" si="4"/>
        <v>1445</v>
      </c>
      <c r="J40" s="12" t="str">
        <f t="shared" si="5"/>
        <v>AUH</v>
      </c>
      <c r="K40" s="11">
        <f t="shared" si="6"/>
        <v>559.95000000000005</v>
      </c>
      <c r="L40" s="12">
        <f t="shared" si="7"/>
        <v>1090</v>
      </c>
      <c r="M40" s="12" t="str">
        <f t="shared" si="8"/>
        <v>DXB</v>
      </c>
      <c r="N40" s="11">
        <f t="shared" si="9"/>
        <v>762.03</v>
      </c>
      <c r="O40" s="12">
        <f t="shared" si="10"/>
        <v>1540</v>
      </c>
      <c r="P40" s="12" t="str">
        <f t="shared" si="11"/>
        <v>CDG</v>
      </c>
      <c r="Q40" s="11">
        <f t="shared" si="12"/>
        <v>995.03</v>
      </c>
      <c r="R40" s="12">
        <f t="shared" si="13"/>
        <v>1595</v>
      </c>
      <c r="S40" s="12" t="str">
        <f t="shared" si="14"/>
        <v>CDG</v>
      </c>
      <c r="T40" s="11">
        <f t="shared" si="15"/>
        <v>905.13</v>
      </c>
      <c r="U40" s="12">
        <f t="shared" si="16"/>
        <v>1055</v>
      </c>
      <c r="V40" s="12" t="str">
        <f t="shared" si="17"/>
        <v>CDG</v>
      </c>
      <c r="W40" s="11">
        <f t="shared" si="18"/>
        <v>992.46</v>
      </c>
      <c r="X40" s="12">
        <f t="shared" si="19"/>
        <v>1252</v>
      </c>
      <c r="Y40" s="12" t="str">
        <f t="shared" si="20"/>
        <v>DUB</v>
      </c>
      <c r="Z40" s="11">
        <f t="shared" si="21"/>
        <v>942.36</v>
      </c>
      <c r="AA40" s="12">
        <f t="shared" si="22"/>
        <v>1177</v>
      </c>
      <c r="AB40" s="12" t="str">
        <f t="shared" si="23"/>
        <v>DUB</v>
      </c>
      <c r="AC40" s="11">
        <f t="shared" si="24"/>
        <v>1016.28</v>
      </c>
      <c r="AD40" s="12">
        <f t="shared" si="25"/>
        <v>1875</v>
      </c>
      <c r="AE40" s="12" t="str">
        <f t="shared" si="26"/>
        <v>AMS</v>
      </c>
      <c r="AF40" s="11">
        <f t="shared" si="27"/>
        <v>486.93</v>
      </c>
      <c r="AG40" s="12">
        <f t="shared" si="28"/>
        <v>1130</v>
      </c>
      <c r="AH40" s="12" t="str">
        <f t="shared" si="29"/>
        <v>AUH</v>
      </c>
      <c r="AI40" s="11">
        <f t="shared" si="30"/>
        <v>752.03</v>
      </c>
      <c r="AJ40" s="12">
        <f t="shared" si="31"/>
        <v>1285</v>
      </c>
      <c r="AK40" s="12" t="str">
        <f t="shared" si="32"/>
        <v>AMS</v>
      </c>
      <c r="AL40" s="11">
        <f t="shared" si="33"/>
        <v>660.93</v>
      </c>
      <c r="AM40" s="12">
        <f t="shared" si="34"/>
        <v>1430</v>
      </c>
      <c r="AN40" s="12" t="str">
        <f t="shared" si="35"/>
        <v>AUH</v>
      </c>
      <c r="AO40" s="11">
        <f t="shared" si="36"/>
        <v>564.92999999999995</v>
      </c>
      <c r="AP40" s="12">
        <f t="shared" si="37"/>
        <v>1215</v>
      </c>
      <c r="AQ40" s="12" t="str">
        <f t="shared" si="38"/>
        <v>AUH</v>
      </c>
      <c r="AR40" s="11">
        <f t="shared" si="39"/>
        <v>724.03</v>
      </c>
      <c r="AS40" s="12">
        <f t="shared" si="40"/>
        <v>1515</v>
      </c>
      <c r="AT40" s="12" t="str">
        <f t="shared" si="41"/>
        <v>CDG</v>
      </c>
      <c r="AU40" s="11">
        <f t="shared" si="42"/>
        <v>685.03</v>
      </c>
      <c r="AV40" s="12">
        <f t="shared" si="43"/>
        <v>1240</v>
      </c>
      <c r="AW40" s="12" t="str">
        <f t="shared" si="44"/>
        <v>CDG</v>
      </c>
      <c r="AX40" s="11">
        <f t="shared" si="45"/>
        <v>330.73</v>
      </c>
      <c r="AY40" s="12">
        <f t="shared" si="46"/>
        <v>605</v>
      </c>
      <c r="AZ40" s="12" t="str">
        <f t="shared" si="47"/>
        <v>HEL</v>
      </c>
      <c r="BA40" s="11">
        <f t="shared" si="48"/>
        <v>1208.03</v>
      </c>
      <c r="BB40" s="12">
        <f t="shared" si="49"/>
        <v>755</v>
      </c>
      <c r="BC40" s="12" t="str">
        <f t="shared" si="50"/>
        <v>CDG</v>
      </c>
      <c r="BD40" s="11">
        <f t="shared" si="51"/>
        <v>1402.56</v>
      </c>
      <c r="BE40" s="12">
        <f t="shared" si="52"/>
        <v>1000</v>
      </c>
      <c r="BF40" s="12" t="str">
        <f t="shared" si="53"/>
        <v>AMS</v>
      </c>
      <c r="BH40" s="9">
        <f t="shared" si="59"/>
        <v>788.24000000000012</v>
      </c>
      <c r="BI40" s="9">
        <f t="shared" si="59"/>
        <v>1257.4444444444443</v>
      </c>
    </row>
    <row r="41" spans="1:61" x14ac:dyDescent="0.2">
      <c r="A41" s="23"/>
      <c r="B41" s="23"/>
      <c r="C41" s="9" t="s">
        <v>13</v>
      </c>
      <c r="D41" s="16" t="s">
        <v>53</v>
      </c>
      <c r="E41" s="11">
        <f t="shared" si="56"/>
        <v>730.19</v>
      </c>
      <c r="F41" s="12">
        <f t="shared" si="1"/>
        <v>860</v>
      </c>
      <c r="G41" s="12" t="str">
        <f t="shared" si="57"/>
        <v>AMS</v>
      </c>
      <c r="H41" s="11">
        <f t="shared" si="58"/>
        <v>651.19000000000005</v>
      </c>
      <c r="I41" s="12">
        <f t="shared" si="4"/>
        <v>555</v>
      </c>
      <c r="J41" s="12" t="str">
        <f t="shared" si="5"/>
        <v>AMS</v>
      </c>
      <c r="K41" s="11">
        <f t="shared" si="6"/>
        <v>425.19</v>
      </c>
      <c r="L41" s="12">
        <f t="shared" si="7"/>
        <v>420</v>
      </c>
      <c r="M41" s="12" t="str">
        <f t="shared" si="8"/>
        <v>AMS</v>
      </c>
      <c r="N41" s="11">
        <f t="shared" si="9"/>
        <v>754.19</v>
      </c>
      <c r="O41" s="12">
        <f t="shared" si="10"/>
        <v>1005</v>
      </c>
      <c r="P41" s="12" t="str">
        <f t="shared" si="11"/>
        <v>AMS</v>
      </c>
      <c r="Q41" s="11">
        <f t="shared" si="12"/>
        <v>987.19</v>
      </c>
      <c r="R41" s="12">
        <f t="shared" si="13"/>
        <v>1250</v>
      </c>
      <c r="S41" s="12" t="str">
        <f t="shared" si="14"/>
        <v>AMS</v>
      </c>
      <c r="T41" s="11">
        <f t="shared" si="15"/>
        <v>897.29</v>
      </c>
      <c r="U41" s="12">
        <f t="shared" si="16"/>
        <v>1137</v>
      </c>
      <c r="V41" s="12" t="str">
        <f t="shared" si="17"/>
        <v>AMS</v>
      </c>
      <c r="W41" s="11">
        <f t="shared" si="18"/>
        <v>1133.69</v>
      </c>
      <c r="X41" s="12">
        <f t="shared" si="19"/>
        <v>670</v>
      </c>
      <c r="Y41" s="12" t="str">
        <f t="shared" si="20"/>
        <v>AMS</v>
      </c>
      <c r="Z41" s="11">
        <f t="shared" si="21"/>
        <v>1116.49</v>
      </c>
      <c r="AA41" s="12">
        <f t="shared" si="22"/>
        <v>800</v>
      </c>
      <c r="AB41" s="12" t="str">
        <f t="shared" si="23"/>
        <v>AMS</v>
      </c>
      <c r="AC41" s="11">
        <f t="shared" si="24"/>
        <v>1033.0899999999999</v>
      </c>
      <c r="AD41" s="12">
        <f t="shared" si="25"/>
        <v>940</v>
      </c>
      <c r="AE41" s="12" t="str">
        <f t="shared" si="26"/>
        <v>AMS</v>
      </c>
      <c r="AF41" s="11">
        <f t="shared" si="27"/>
        <v>682.19</v>
      </c>
      <c r="AG41" s="12">
        <f t="shared" si="28"/>
        <v>775</v>
      </c>
      <c r="AH41" s="12" t="str">
        <f t="shared" si="29"/>
        <v>AMS</v>
      </c>
      <c r="AI41" s="11">
        <f t="shared" si="30"/>
        <v>709.19</v>
      </c>
      <c r="AJ41" s="12">
        <f t="shared" si="31"/>
        <v>865</v>
      </c>
      <c r="AK41" s="12" t="str">
        <f t="shared" si="32"/>
        <v>AMS</v>
      </c>
      <c r="AL41" s="11">
        <f t="shared" si="33"/>
        <v>699.19</v>
      </c>
      <c r="AM41" s="12">
        <f t="shared" si="34"/>
        <v>1090</v>
      </c>
      <c r="AN41" s="12" t="str">
        <f t="shared" si="35"/>
        <v>AMS</v>
      </c>
      <c r="AO41" s="11">
        <f t="shared" si="36"/>
        <v>779.49</v>
      </c>
      <c r="AP41" s="12">
        <f t="shared" si="37"/>
        <v>1195</v>
      </c>
      <c r="AQ41" s="12" t="str">
        <f t="shared" si="38"/>
        <v>AMS</v>
      </c>
      <c r="AR41" s="11">
        <f t="shared" si="39"/>
        <v>722.09</v>
      </c>
      <c r="AS41" s="12">
        <f t="shared" si="40"/>
        <v>1150</v>
      </c>
      <c r="AT41" s="12" t="str">
        <f t="shared" si="41"/>
        <v>AMS</v>
      </c>
      <c r="AU41" s="11">
        <f t="shared" si="42"/>
        <v>677.19</v>
      </c>
      <c r="AV41" s="12">
        <f t="shared" si="43"/>
        <v>805</v>
      </c>
      <c r="AW41" s="12" t="str">
        <f t="shared" si="44"/>
        <v>AMS</v>
      </c>
      <c r="AX41" s="11">
        <f t="shared" si="45"/>
        <v>307.19</v>
      </c>
      <c r="AY41" s="12">
        <f t="shared" si="46"/>
        <v>290</v>
      </c>
      <c r="AZ41" s="12" t="str">
        <f t="shared" si="47"/>
        <v>AMS</v>
      </c>
      <c r="BA41" s="11">
        <f t="shared" si="48"/>
        <v>814.29</v>
      </c>
      <c r="BB41" s="12">
        <f t="shared" si="49"/>
        <v>785</v>
      </c>
      <c r="BC41" s="12" t="str">
        <f t="shared" si="50"/>
        <v>AMS</v>
      </c>
      <c r="BD41" s="11">
        <f t="shared" si="51"/>
        <v>642.39</v>
      </c>
      <c r="BE41" s="12">
        <f t="shared" si="52"/>
        <v>805</v>
      </c>
      <c r="BF41" s="12" t="str">
        <f t="shared" si="53"/>
        <v>AMS</v>
      </c>
      <c r="BH41" s="9">
        <f t="shared" si="59"/>
        <v>764.54000000000019</v>
      </c>
      <c r="BI41" s="9">
        <f t="shared" si="59"/>
        <v>855.38888888888891</v>
      </c>
    </row>
    <row r="42" spans="1:61" x14ac:dyDescent="0.2">
      <c r="A42" s="23"/>
      <c r="B42" s="23"/>
      <c r="C42" s="9" t="s">
        <v>18</v>
      </c>
      <c r="D42" s="16" t="s">
        <v>52</v>
      </c>
      <c r="E42" s="11">
        <f t="shared" si="56"/>
        <v>720.75</v>
      </c>
      <c r="F42" s="12">
        <f t="shared" si="1"/>
        <v>875</v>
      </c>
      <c r="G42" s="12" t="str">
        <f t="shared" si="57"/>
        <v>AMS</v>
      </c>
      <c r="H42" s="11">
        <f t="shared" si="58"/>
        <v>641.75</v>
      </c>
      <c r="I42" s="12">
        <f t="shared" si="4"/>
        <v>595</v>
      </c>
      <c r="J42" s="12" t="str">
        <f t="shared" si="5"/>
        <v>AMS</v>
      </c>
      <c r="K42" s="11">
        <f t="shared" si="6"/>
        <v>415.75</v>
      </c>
      <c r="L42" s="12">
        <f t="shared" si="7"/>
        <v>430</v>
      </c>
      <c r="M42" s="12" t="str">
        <f t="shared" si="8"/>
        <v>AMS</v>
      </c>
      <c r="N42" s="11">
        <f t="shared" si="9"/>
        <v>744.75</v>
      </c>
      <c r="O42" s="12">
        <f t="shared" si="10"/>
        <v>1015</v>
      </c>
      <c r="P42" s="12" t="str">
        <f t="shared" si="11"/>
        <v>AMS</v>
      </c>
      <c r="Q42" s="11">
        <f t="shared" si="12"/>
        <v>989.85</v>
      </c>
      <c r="R42" s="12">
        <f t="shared" si="13"/>
        <v>1190</v>
      </c>
      <c r="S42" s="12" t="str">
        <f t="shared" si="14"/>
        <v>CDG</v>
      </c>
      <c r="T42" s="11">
        <f t="shared" si="15"/>
        <v>832.32</v>
      </c>
      <c r="U42" s="12">
        <f t="shared" si="16"/>
        <v>955</v>
      </c>
      <c r="V42" s="12" t="str">
        <f t="shared" si="17"/>
        <v>LHR</v>
      </c>
      <c r="W42" s="11">
        <f t="shared" si="18"/>
        <v>1104.25</v>
      </c>
      <c r="X42" s="12">
        <f t="shared" si="19"/>
        <v>710</v>
      </c>
      <c r="Y42" s="12" t="str">
        <f t="shared" si="20"/>
        <v>AMS</v>
      </c>
      <c r="Z42" s="11">
        <f t="shared" si="21"/>
        <v>914.06</v>
      </c>
      <c r="AA42" s="12">
        <f t="shared" si="22"/>
        <v>1202</v>
      </c>
      <c r="AB42" s="12" t="str">
        <f t="shared" si="23"/>
        <v>CPH</v>
      </c>
      <c r="AC42" s="11">
        <f t="shared" si="24"/>
        <v>1003.65</v>
      </c>
      <c r="AD42" s="12">
        <f t="shared" si="25"/>
        <v>865</v>
      </c>
      <c r="AE42" s="12" t="str">
        <f t="shared" si="26"/>
        <v>AMS</v>
      </c>
      <c r="AF42" s="11">
        <f t="shared" si="27"/>
        <v>354.02</v>
      </c>
      <c r="AG42" s="12">
        <f t="shared" si="28"/>
        <v>740</v>
      </c>
      <c r="AH42" s="12" t="str">
        <f t="shared" si="29"/>
        <v>LHR</v>
      </c>
      <c r="AI42" s="11">
        <f t="shared" si="30"/>
        <v>434.45</v>
      </c>
      <c r="AJ42" s="12">
        <f t="shared" si="31"/>
        <v>1085</v>
      </c>
      <c r="AK42" s="12" t="str">
        <f t="shared" si="32"/>
        <v>AMS</v>
      </c>
      <c r="AL42" s="11">
        <f t="shared" si="33"/>
        <v>600.22</v>
      </c>
      <c r="AM42" s="12">
        <f t="shared" si="34"/>
        <v>1265</v>
      </c>
      <c r="AN42" s="12" t="str">
        <f t="shared" si="35"/>
        <v>LHR</v>
      </c>
      <c r="AO42" s="11">
        <f t="shared" si="36"/>
        <v>458.02</v>
      </c>
      <c r="AP42" s="12">
        <f t="shared" si="37"/>
        <v>1165</v>
      </c>
      <c r="AQ42" s="12" t="str">
        <f t="shared" si="38"/>
        <v>LHR</v>
      </c>
      <c r="AR42" s="11">
        <f t="shared" si="39"/>
        <v>712.65</v>
      </c>
      <c r="AS42" s="12">
        <f t="shared" si="40"/>
        <v>1160</v>
      </c>
      <c r="AT42" s="12" t="str">
        <f t="shared" si="41"/>
        <v>AMS</v>
      </c>
      <c r="AU42" s="11">
        <f t="shared" si="42"/>
        <v>667.75</v>
      </c>
      <c r="AV42" s="12">
        <f t="shared" si="43"/>
        <v>815</v>
      </c>
      <c r="AW42" s="12" t="str">
        <f t="shared" si="44"/>
        <v>AMS</v>
      </c>
      <c r="AX42" s="11">
        <f t="shared" si="45"/>
        <v>191.02</v>
      </c>
      <c r="AY42" s="12">
        <f t="shared" si="46"/>
        <v>365</v>
      </c>
      <c r="AZ42" s="12" t="str">
        <f t="shared" si="47"/>
        <v>LHR</v>
      </c>
      <c r="BA42" s="11">
        <f t="shared" si="48"/>
        <v>268.92</v>
      </c>
      <c r="BB42" s="12">
        <f t="shared" si="49"/>
        <v>1025</v>
      </c>
      <c r="BC42" s="12" t="str">
        <f t="shared" si="50"/>
        <v>LHR</v>
      </c>
      <c r="BD42" s="11">
        <f t="shared" si="51"/>
        <v>632.76</v>
      </c>
      <c r="BE42" s="12">
        <f t="shared" si="52"/>
        <v>1030</v>
      </c>
      <c r="BF42" s="12" t="str">
        <f t="shared" si="53"/>
        <v>AMS</v>
      </c>
      <c r="BH42" s="9">
        <f t="shared" si="59"/>
        <v>649.27444444444438</v>
      </c>
      <c r="BI42" s="9">
        <f t="shared" si="59"/>
        <v>915.94444444444446</v>
      </c>
    </row>
    <row r="43" spans="1:61" x14ac:dyDescent="0.2">
      <c r="A43" s="23"/>
      <c r="B43" s="10" t="s">
        <v>50</v>
      </c>
      <c r="C43" s="9" t="s">
        <v>49</v>
      </c>
      <c r="D43" s="16" t="s">
        <v>51</v>
      </c>
      <c r="E43" s="11">
        <f>MID(E20,4,100)*0.79</f>
        <v>455.1585</v>
      </c>
      <c r="F43" s="12">
        <f t="shared" si="1"/>
        <v>1155</v>
      </c>
      <c r="G43" s="12" t="str">
        <f t="shared" si="57"/>
        <v>IST</v>
      </c>
      <c r="H43" s="11">
        <f>MID(H20,4,100)*0.79</f>
        <v>236.32849999999999</v>
      </c>
      <c r="I43" s="12">
        <f t="shared" si="4"/>
        <v>1645</v>
      </c>
      <c r="J43" s="12" t="str">
        <f t="shared" si="5"/>
        <v>IST</v>
      </c>
      <c r="K43" s="11">
        <f>MID(K20,4,100)*0.79</f>
        <v>282.93849999999998</v>
      </c>
      <c r="L43" s="12">
        <f t="shared" si="7"/>
        <v>475</v>
      </c>
      <c r="M43" s="12" t="str">
        <f t="shared" si="8"/>
        <v>IST</v>
      </c>
      <c r="N43" s="11">
        <f>MID(N20,4,100)*0.79</f>
        <v>816.702</v>
      </c>
      <c r="O43" s="12">
        <f t="shared" si="10"/>
        <v>1030</v>
      </c>
      <c r="P43" s="12" t="str">
        <f t="shared" si="11"/>
        <v>FRA</v>
      </c>
      <c r="Q43" s="11">
        <f>MID(Q20,4,100)*0.79</f>
        <v>1061.3729000000001</v>
      </c>
      <c r="R43" s="12">
        <f t="shared" si="13"/>
        <v>1150</v>
      </c>
      <c r="S43" s="12" t="str">
        <f t="shared" si="14"/>
        <v>CDG</v>
      </c>
      <c r="T43" s="11">
        <f>MID(T20,4,100)*0.79</f>
        <v>745.71260000000007</v>
      </c>
      <c r="U43" s="12">
        <f t="shared" si="16"/>
        <v>870</v>
      </c>
      <c r="V43" s="12" t="str">
        <f t="shared" si="17"/>
        <v>LHR</v>
      </c>
      <c r="W43" s="11">
        <f>MID(W20,4,100)*0.79</f>
        <v>681.17750000000001</v>
      </c>
      <c r="X43" s="12">
        <f t="shared" si="19"/>
        <v>862</v>
      </c>
      <c r="Y43" s="12" t="str">
        <f t="shared" si="20"/>
        <v>ORD</v>
      </c>
      <c r="Z43" s="11">
        <f>MID(Z20,4,100)*0.79</f>
        <v>632.02369999999996</v>
      </c>
      <c r="AA43" s="12">
        <f t="shared" si="22"/>
        <v>787</v>
      </c>
      <c r="AB43" s="12" t="str">
        <f t="shared" si="23"/>
        <v>ORD</v>
      </c>
      <c r="AC43" s="11">
        <f>MID(AC20,4,100)*0.79</f>
        <v>807.41160000000002</v>
      </c>
      <c r="AD43" s="12">
        <f t="shared" si="25"/>
        <v>1005</v>
      </c>
      <c r="AE43" s="12" t="str">
        <f t="shared" si="26"/>
        <v>DFW</v>
      </c>
      <c r="AF43" s="11">
        <f>MID(AF20,4,100)*0.79</f>
        <v>344.62960000000004</v>
      </c>
      <c r="AG43" s="12">
        <f t="shared" si="28"/>
        <v>720</v>
      </c>
      <c r="AH43" s="12" t="str">
        <f t="shared" si="29"/>
        <v>DXB</v>
      </c>
      <c r="AI43" s="11">
        <f>MID(AI20,4,100)*0.79</f>
        <v>365.1696</v>
      </c>
      <c r="AJ43" s="12">
        <f t="shared" si="31"/>
        <v>1025</v>
      </c>
      <c r="AK43" s="12" t="str">
        <f t="shared" si="32"/>
        <v>DXB</v>
      </c>
      <c r="AL43" s="11">
        <f>MID(AL20,4,100)*0.79</f>
        <v>458.38960000000003</v>
      </c>
      <c r="AM43" s="12">
        <f t="shared" si="34"/>
        <v>1090</v>
      </c>
      <c r="AN43" s="12" t="str">
        <f t="shared" si="35"/>
        <v>DXB</v>
      </c>
      <c r="AO43" s="11">
        <f>MID(AO20,4,100)*0.79</f>
        <v>410.12849999999997</v>
      </c>
      <c r="AP43" s="12">
        <f t="shared" si="37"/>
        <v>905</v>
      </c>
      <c r="AQ43" s="12" t="str">
        <f t="shared" si="38"/>
        <v>AUH</v>
      </c>
      <c r="AR43" s="11">
        <f>MID(AR20,4,100)*0.79</f>
        <v>725.14890000000003</v>
      </c>
      <c r="AS43" s="12">
        <f t="shared" si="40"/>
        <v>1095</v>
      </c>
      <c r="AT43" s="12" t="str">
        <f t="shared" si="41"/>
        <v>FRA</v>
      </c>
      <c r="AU43" s="11">
        <f>MID(AU20,4,100)*0.79</f>
        <v>435.57440000000003</v>
      </c>
      <c r="AV43" s="12">
        <f t="shared" si="43"/>
        <v>985</v>
      </c>
      <c r="AW43" s="12" t="str">
        <f t="shared" si="44"/>
        <v>IST</v>
      </c>
      <c r="AX43" s="11">
        <f>MID(AX20,4,100)*0.79</f>
        <v>187.4512</v>
      </c>
      <c r="AY43" s="12">
        <f t="shared" si="46"/>
        <v>965</v>
      </c>
      <c r="AZ43" s="12" t="str">
        <f t="shared" si="47"/>
        <v>LHR</v>
      </c>
      <c r="BA43" s="11">
        <f>MID(BA20,4,100)*0.79</f>
        <v>719.30290000000002</v>
      </c>
      <c r="BB43" s="12">
        <f t="shared" si="49"/>
        <v>845</v>
      </c>
      <c r="BC43" s="12" t="str">
        <f t="shared" si="50"/>
        <v>CDG</v>
      </c>
      <c r="BD43" s="11">
        <f>MID(BD20,4,100)*0.79</f>
        <v>719.38190000000009</v>
      </c>
      <c r="BE43" s="12">
        <f t="shared" si="52"/>
        <v>1005</v>
      </c>
      <c r="BF43" s="12" t="str">
        <f t="shared" si="53"/>
        <v>CDG</v>
      </c>
      <c r="BH43" s="9">
        <f t="shared" si="59"/>
        <v>560.2223555555554</v>
      </c>
      <c r="BI43" s="9">
        <f t="shared" si="59"/>
        <v>978.55555555555554</v>
      </c>
    </row>
    <row r="44" spans="1:61" x14ac:dyDescent="0.2">
      <c r="B44" s="23" t="s">
        <v>664</v>
      </c>
      <c r="C44" s="9" t="s">
        <v>633</v>
      </c>
      <c r="D44" s="9" t="s">
        <v>632</v>
      </c>
      <c r="E44" s="11">
        <f>MID(E21,4,100)*1</f>
        <v>1515.46</v>
      </c>
      <c r="F44" s="12">
        <f t="shared" si="1"/>
        <v>690</v>
      </c>
      <c r="G44" s="12" t="str">
        <f>LEFT(G21,3)</f>
        <v/>
      </c>
      <c r="H44" s="11">
        <f>MID(H21,4,100)*1</f>
        <v>448.46</v>
      </c>
      <c r="I44" s="12">
        <f t="shared" si="4"/>
        <v>405</v>
      </c>
      <c r="J44" s="12" t="str">
        <f t="shared" si="5"/>
        <v/>
      </c>
      <c r="K44" s="11">
        <f>MID(K21,4,100)*1</f>
        <v>290.56</v>
      </c>
      <c r="L44" s="12">
        <f t="shared" si="7"/>
        <v>285</v>
      </c>
      <c r="M44" s="12" t="str">
        <f t="shared" si="8"/>
        <v/>
      </c>
      <c r="N44" s="11">
        <f>MID(N21,4,100)*1</f>
        <v>1907.46</v>
      </c>
      <c r="O44" s="12">
        <f t="shared" si="10"/>
        <v>825</v>
      </c>
      <c r="P44" s="12" t="str">
        <f t="shared" si="11"/>
        <v/>
      </c>
      <c r="Q44" s="11">
        <f>MID(Q21,4,100)*1</f>
        <v>975.88</v>
      </c>
      <c r="R44" s="12">
        <f t="shared" si="13"/>
        <v>1000</v>
      </c>
      <c r="S44" s="12" t="str">
        <f t="shared" si="14"/>
        <v>CDG</v>
      </c>
      <c r="T44" s="11">
        <f>MID(T21,4,100)*1</f>
        <v>810.26</v>
      </c>
      <c r="U44" s="12">
        <f t="shared" si="16"/>
        <v>685</v>
      </c>
      <c r="V44" s="12" t="str">
        <f t="shared" si="17"/>
        <v/>
      </c>
      <c r="W44" s="11">
        <f>MID(W21,4,100)*1</f>
        <v>1394.46</v>
      </c>
      <c r="X44" s="12">
        <f t="shared" si="19"/>
        <v>540</v>
      </c>
      <c r="Y44" s="12" t="str">
        <f t="shared" si="20"/>
        <v/>
      </c>
      <c r="Z44" s="11">
        <f>MID(Z21,4,100)*1</f>
        <v>1239.26</v>
      </c>
      <c r="AA44" s="12">
        <f t="shared" si="22"/>
        <v>660</v>
      </c>
      <c r="AB44" s="12" t="str">
        <f t="shared" si="23"/>
        <v/>
      </c>
      <c r="AC44" s="11">
        <f>MID(AC21,4,100)*1</f>
        <v>1030.78</v>
      </c>
      <c r="AD44" s="12">
        <f t="shared" si="25"/>
        <v>910</v>
      </c>
      <c r="AE44" s="12" t="str">
        <f t="shared" si="26"/>
        <v>CDG</v>
      </c>
      <c r="AF44" s="11">
        <f>MID(AF21,4,100)*1</f>
        <v>304.95999999999998</v>
      </c>
      <c r="AG44" s="12">
        <f t="shared" si="28"/>
        <v>540</v>
      </c>
      <c r="AH44" s="12" t="str">
        <f t="shared" si="29"/>
        <v/>
      </c>
      <c r="AI44" s="11">
        <f>MID(AI21,4,100)*1</f>
        <v>650.05999999999995</v>
      </c>
      <c r="AJ44" s="12">
        <f t="shared" si="31"/>
        <v>745</v>
      </c>
      <c r="AK44" s="12" t="str">
        <f t="shared" si="32"/>
        <v/>
      </c>
      <c r="AL44" s="11">
        <f>MID(AL21,4,100)*1</f>
        <v>530.66</v>
      </c>
      <c r="AM44" s="12">
        <f t="shared" si="34"/>
        <v>1095</v>
      </c>
      <c r="AN44" s="12" t="str">
        <f t="shared" si="35"/>
        <v>SIN</v>
      </c>
      <c r="AO44" s="11">
        <f>MID(AO21,4,100)*1</f>
        <v>1536.46</v>
      </c>
      <c r="AP44" s="12">
        <f t="shared" si="37"/>
        <v>620</v>
      </c>
      <c r="AQ44" s="12" t="str">
        <f t="shared" si="38"/>
        <v/>
      </c>
      <c r="AR44" s="11">
        <f>MID(AR21,4,100)*1</f>
        <v>668.46</v>
      </c>
      <c r="AS44" s="12">
        <f t="shared" si="40"/>
        <v>930</v>
      </c>
      <c r="AT44" s="12" t="str">
        <f t="shared" si="41"/>
        <v>NRT</v>
      </c>
      <c r="AU44" s="11">
        <f>MID(AU21,4,100)*1</f>
        <v>741.56</v>
      </c>
      <c r="AV44" s="12">
        <f t="shared" si="43"/>
        <v>655</v>
      </c>
      <c r="AW44" s="12" t="str">
        <f t="shared" si="44"/>
        <v/>
      </c>
      <c r="AX44" s="11">
        <f>MID(AX21,4,100)*1</f>
        <v>157.46</v>
      </c>
      <c r="AY44" s="12">
        <f t="shared" si="46"/>
        <v>200</v>
      </c>
      <c r="AZ44" s="12" t="str">
        <f t="shared" si="47"/>
        <v/>
      </c>
      <c r="BA44" s="11">
        <f>MID(BA21,4,100)*1</f>
        <v>246.86</v>
      </c>
      <c r="BB44" s="12">
        <f t="shared" si="49"/>
        <v>675</v>
      </c>
      <c r="BC44" s="12" t="str">
        <f t="shared" si="50"/>
        <v>VKO</v>
      </c>
      <c r="BD44" s="11">
        <f>MID(BD21,4,100)*1</f>
        <v>1278.98</v>
      </c>
      <c r="BE44" s="12">
        <f t="shared" si="52"/>
        <v>870</v>
      </c>
      <c r="BF44" s="12" t="str">
        <f t="shared" si="53"/>
        <v>AMS</v>
      </c>
      <c r="BH44" s="9">
        <f>AVERAGE(BD44,BA44,AX44,AU44,AR44,AO44,AL44,AI44,AF44,AC44,Z44,W44,T44,Q44,N44,K44,H44,E44)</f>
        <v>873.77999999999986</v>
      </c>
      <c r="BI44" s="9">
        <f>AVERAGE(BE44,BB44,AY44,AV44,AS44,AP44,AM44,AJ44,AG44,AD44,AA44,X44,U44,R44,O44,L44,I44,F44)</f>
        <v>685</v>
      </c>
    </row>
    <row r="45" spans="1:61" x14ac:dyDescent="0.2">
      <c r="A45" s="10"/>
      <c r="B45" s="23"/>
      <c r="C45" s="9" t="s">
        <v>631</v>
      </c>
      <c r="D45" s="16" t="s">
        <v>610</v>
      </c>
      <c r="E45" s="11">
        <f>MID(E22,4,100)*1</f>
        <v>561.34</v>
      </c>
      <c r="F45" s="12">
        <f t="shared" si="1"/>
        <v>875</v>
      </c>
      <c r="G45" s="12" t="str">
        <f>LEFT(G22,3)</f>
        <v>FRA</v>
      </c>
      <c r="H45" s="11">
        <f>MID(H22,4,100)*1</f>
        <v>607.20000000000005</v>
      </c>
      <c r="I45" s="12">
        <f t="shared" si="4"/>
        <v>580</v>
      </c>
      <c r="J45" s="12" t="str">
        <f t="shared" si="5"/>
        <v>AMS</v>
      </c>
      <c r="K45" s="11">
        <f>MID(K22,4,100)*1</f>
        <v>381.2</v>
      </c>
      <c r="L45" s="12">
        <f t="shared" si="7"/>
        <v>415</v>
      </c>
      <c r="M45" s="12" t="str">
        <f t="shared" si="8"/>
        <v>AMS</v>
      </c>
      <c r="N45" s="11">
        <f>MID(N22,4,100)*1</f>
        <v>710.2</v>
      </c>
      <c r="O45" s="12">
        <f t="shared" si="10"/>
        <v>1000</v>
      </c>
      <c r="P45" s="12" t="str">
        <f t="shared" si="11"/>
        <v>AMS</v>
      </c>
      <c r="Q45" s="11">
        <f>MID(Q22,4,100)*1</f>
        <v>955.3</v>
      </c>
      <c r="R45" s="12">
        <f t="shared" si="13"/>
        <v>1025</v>
      </c>
      <c r="S45" s="12" t="str">
        <f t="shared" si="14"/>
        <v>CDG</v>
      </c>
      <c r="T45" s="11">
        <f>MID(T22,4,100)*1</f>
        <v>848.35</v>
      </c>
      <c r="U45" s="12">
        <f t="shared" si="16"/>
        <v>880</v>
      </c>
      <c r="V45" s="12" t="str">
        <f t="shared" si="17"/>
        <v>LHR</v>
      </c>
      <c r="W45" s="11">
        <f>MID(W22,4,100)*1</f>
        <v>1099.7</v>
      </c>
      <c r="X45" s="12">
        <f t="shared" si="19"/>
        <v>695</v>
      </c>
      <c r="Y45" s="12" t="str">
        <f t="shared" si="20"/>
        <v>AMS</v>
      </c>
      <c r="Z45" s="11">
        <f>MID(Z22,4,100)*1</f>
        <v>1090.2</v>
      </c>
      <c r="AA45" s="12">
        <f t="shared" si="22"/>
        <v>786</v>
      </c>
      <c r="AB45" s="12" t="str">
        <f t="shared" si="23"/>
        <v>ATL</v>
      </c>
      <c r="AC45" s="11">
        <f>MID(AC22,4,100)*1</f>
        <v>999.1</v>
      </c>
      <c r="AD45" s="12">
        <f t="shared" si="25"/>
        <v>875</v>
      </c>
      <c r="AE45" s="12" t="str">
        <f t="shared" si="26"/>
        <v>AMS</v>
      </c>
      <c r="AF45" s="11">
        <f>MID(AF22,4,100)*1</f>
        <v>353.55</v>
      </c>
      <c r="AG45" s="12">
        <f t="shared" si="28"/>
        <v>665</v>
      </c>
      <c r="AH45" s="12" t="str">
        <f t="shared" si="29"/>
        <v>LHR</v>
      </c>
      <c r="AI45" s="11">
        <f>MID(AI22,4,100)*1</f>
        <v>675.2</v>
      </c>
      <c r="AJ45" s="12">
        <f t="shared" si="31"/>
        <v>860</v>
      </c>
      <c r="AK45" s="12" t="str">
        <f t="shared" si="32"/>
        <v>AMS</v>
      </c>
      <c r="AL45" s="11">
        <f>MID(AL22,4,100)*1</f>
        <v>469.6</v>
      </c>
      <c r="AM45" s="12">
        <f t="shared" si="34"/>
        <v>1055</v>
      </c>
      <c r="AN45" s="12" t="str">
        <f t="shared" si="35"/>
        <v>AUH</v>
      </c>
      <c r="AO45" s="11">
        <f>MID(AO22,4,100)*1</f>
        <v>501.6</v>
      </c>
      <c r="AP45" s="12">
        <f t="shared" si="37"/>
        <v>895</v>
      </c>
      <c r="AQ45" s="12" t="str">
        <f t="shared" si="38"/>
        <v>AUH</v>
      </c>
      <c r="AR45" s="11">
        <f>MID(AR22,4,100)*1</f>
        <v>672.2</v>
      </c>
      <c r="AS45" s="12">
        <f t="shared" si="40"/>
        <v>1045</v>
      </c>
      <c r="AT45" s="12" t="str">
        <f t="shared" si="41"/>
        <v>AMS</v>
      </c>
      <c r="AU45" s="11">
        <f>MID(AU22,4,100)*1</f>
        <v>633.20000000000005</v>
      </c>
      <c r="AV45" s="12">
        <f t="shared" si="43"/>
        <v>800</v>
      </c>
      <c r="AW45" s="12" t="str">
        <f t="shared" si="44"/>
        <v>AMS</v>
      </c>
      <c r="AX45" s="11">
        <f>MID(AX22,4,100)*1</f>
        <v>190.55</v>
      </c>
      <c r="AY45" s="12">
        <f t="shared" si="46"/>
        <v>350</v>
      </c>
      <c r="AZ45" s="12" t="str">
        <f t="shared" si="47"/>
        <v>LHR</v>
      </c>
      <c r="BA45" s="11">
        <f>MID(BA22,4,100)*1</f>
        <v>824.3</v>
      </c>
      <c r="BB45" s="12">
        <f t="shared" si="49"/>
        <v>735</v>
      </c>
      <c r="BC45" s="12" t="str">
        <f t="shared" si="50"/>
        <v>AMS</v>
      </c>
      <c r="BD45" s="11">
        <f>MID(BD22,4,100)*1</f>
        <v>628.4</v>
      </c>
      <c r="BE45" s="12">
        <f t="shared" si="52"/>
        <v>830</v>
      </c>
      <c r="BF45" s="12" t="str">
        <f t="shared" si="53"/>
        <v>AMS</v>
      </c>
      <c r="BH45" s="9">
        <f>AVERAGE(BD45,BA45,AX45,AU45,AR45,AO45,AL45,AI45,AF45,AC45,Z45,W45,T45,Q45,N45,K45,H45,E45)</f>
        <v>677.84388888888896</v>
      </c>
      <c r="BI45" s="9">
        <f>AVERAGE(BE45,BB45,AY45,AV45,AS45,AP45,AM45,AJ45,AG45,AD45,AA45,X45,U45,R45,O45,L45,I45,F45)</f>
        <v>798.11111111111109</v>
      </c>
    </row>
    <row r="47" spans="1:61" ht="15.75" x14ac:dyDescent="0.25">
      <c r="B47" s="2" t="s">
        <v>666</v>
      </c>
      <c r="C47" s="2" t="s">
        <v>584</v>
      </c>
      <c r="D47" s="2" t="s">
        <v>591</v>
      </c>
      <c r="F47" s="2" t="s">
        <v>680</v>
      </c>
      <c r="G47" s="2"/>
      <c r="H47" s="2"/>
      <c r="L47" s="17" t="s">
        <v>654</v>
      </c>
      <c r="M47" s="14"/>
      <c r="N47" s="9" t="s">
        <v>683</v>
      </c>
      <c r="Q47" s="9" t="s">
        <v>681</v>
      </c>
      <c r="S47" s="9" t="s">
        <v>683</v>
      </c>
      <c r="T47" s="9" t="s">
        <v>682</v>
      </c>
    </row>
    <row r="48" spans="1:61" ht="15" x14ac:dyDescent="0.2">
      <c r="B48" s="9" t="s">
        <v>675</v>
      </c>
      <c r="C48" s="3" t="s">
        <v>583</v>
      </c>
      <c r="D48" s="4">
        <f t="shared" ref="D48:D66" si="60">COUNTIF($E$29:$BF$43,C48)</f>
        <v>117</v>
      </c>
      <c r="F48" s="9" t="s">
        <v>678</v>
      </c>
      <c r="G48" s="4" t="s">
        <v>679</v>
      </c>
      <c r="L48" s="9" t="s">
        <v>44</v>
      </c>
      <c r="M48" s="9" t="s">
        <v>45</v>
      </c>
      <c r="N48" s="20">
        <v>557.68222222222221</v>
      </c>
      <c r="O48" s="18">
        <v>868.44444444444446</v>
      </c>
      <c r="Q48" s="9" t="s">
        <v>684</v>
      </c>
      <c r="R48" s="9" t="s">
        <v>685</v>
      </c>
      <c r="S48" s="19">
        <v>873.77999999999986</v>
      </c>
      <c r="T48" s="19">
        <v>685</v>
      </c>
    </row>
    <row r="49" spans="2:20" ht="28.5" x14ac:dyDescent="0.2">
      <c r="B49" s="9" t="s">
        <v>674</v>
      </c>
      <c r="C49" s="3" t="s">
        <v>45</v>
      </c>
      <c r="D49" s="4">
        <f t="shared" si="60"/>
        <v>33</v>
      </c>
      <c r="F49" s="15" t="s">
        <v>672</v>
      </c>
      <c r="G49" s="4">
        <v>17</v>
      </c>
      <c r="L49" s="9" t="s">
        <v>49</v>
      </c>
      <c r="M49" s="16" t="s">
        <v>51</v>
      </c>
      <c r="N49" s="20">
        <v>560.2223555555554</v>
      </c>
      <c r="O49" s="18">
        <v>978.55555555555554</v>
      </c>
      <c r="Q49" s="9" t="s">
        <v>631</v>
      </c>
      <c r="R49" s="9" t="s">
        <v>610</v>
      </c>
      <c r="S49" s="19">
        <v>677.84388888888896</v>
      </c>
      <c r="T49" s="19">
        <v>798.11111111111109</v>
      </c>
    </row>
    <row r="50" spans="2:20" ht="28.5" x14ac:dyDescent="0.2">
      <c r="B50" s="9" t="s">
        <v>673</v>
      </c>
      <c r="C50" s="3" t="s">
        <v>51</v>
      </c>
      <c r="D50" s="4">
        <f t="shared" si="60"/>
        <v>23</v>
      </c>
      <c r="F50" s="15" t="s">
        <v>676</v>
      </c>
      <c r="G50" s="4">
        <v>18</v>
      </c>
      <c r="L50" s="9" t="s">
        <v>3</v>
      </c>
      <c r="M50" s="16" t="s">
        <v>61</v>
      </c>
      <c r="N50" s="20">
        <v>575.57111111111112</v>
      </c>
      <c r="O50" s="18">
        <v>906.88888888888891</v>
      </c>
      <c r="Q50" s="9" t="s">
        <v>13</v>
      </c>
      <c r="R50" s="9" t="s">
        <v>53</v>
      </c>
      <c r="S50" s="19">
        <v>764.54000000000019</v>
      </c>
      <c r="T50" s="19">
        <v>855.38888888888891</v>
      </c>
    </row>
    <row r="51" spans="2:20" ht="28.5" x14ac:dyDescent="0.2">
      <c r="B51" s="9" t="s">
        <v>672</v>
      </c>
      <c r="C51" s="3" t="s">
        <v>586</v>
      </c>
      <c r="D51" s="4">
        <f t="shared" si="60"/>
        <v>17</v>
      </c>
      <c r="F51" s="15" t="s">
        <v>673</v>
      </c>
      <c r="G51" s="4">
        <v>23</v>
      </c>
      <c r="L51" s="9" t="s">
        <v>1</v>
      </c>
      <c r="M51" s="16" t="s">
        <v>46</v>
      </c>
      <c r="N51" s="20">
        <v>594.26277777777773</v>
      </c>
      <c r="O51" s="18">
        <v>936.05555555555554</v>
      </c>
      <c r="Q51" s="9" t="s">
        <v>44</v>
      </c>
      <c r="R51" s="9" t="s">
        <v>45</v>
      </c>
      <c r="S51" s="19">
        <v>557.68222222222221</v>
      </c>
      <c r="T51" s="19">
        <v>868.44444444444446</v>
      </c>
    </row>
    <row r="52" spans="2:20" ht="42.75" x14ac:dyDescent="0.2">
      <c r="B52" s="9" t="s">
        <v>676</v>
      </c>
      <c r="C52" s="3" t="s">
        <v>585</v>
      </c>
      <c r="D52" s="4">
        <f t="shared" si="60"/>
        <v>18</v>
      </c>
      <c r="F52" s="15" t="s">
        <v>674</v>
      </c>
      <c r="G52" s="4">
        <v>33</v>
      </c>
      <c r="L52" s="9" t="s">
        <v>4</v>
      </c>
      <c r="M52" s="16" t="s">
        <v>60</v>
      </c>
      <c r="N52" s="20">
        <v>606.36222222222204</v>
      </c>
      <c r="O52" s="18">
        <v>923.55555555555554</v>
      </c>
      <c r="Q52" s="9" t="s">
        <v>15</v>
      </c>
      <c r="R52" s="9" t="s">
        <v>56</v>
      </c>
      <c r="S52" s="19">
        <v>667.33999999999992</v>
      </c>
      <c r="T52" s="19">
        <v>878.55555555555554</v>
      </c>
    </row>
    <row r="53" spans="2:20" ht="28.5" x14ac:dyDescent="0.2">
      <c r="B53" s="9" t="s">
        <v>677</v>
      </c>
      <c r="C53" s="3" t="s">
        <v>643</v>
      </c>
      <c r="D53" s="4">
        <f t="shared" si="60"/>
        <v>12</v>
      </c>
      <c r="F53" s="15" t="s">
        <v>675</v>
      </c>
      <c r="G53" s="4">
        <v>117</v>
      </c>
      <c r="L53" s="9" t="s">
        <v>0</v>
      </c>
      <c r="M53" s="16" t="s">
        <v>59</v>
      </c>
      <c r="N53" s="20">
        <v>623.43722222222232</v>
      </c>
      <c r="O53" s="18">
        <v>914.72222222222217</v>
      </c>
      <c r="Q53" s="9" t="s">
        <v>3</v>
      </c>
      <c r="R53" s="9" t="s">
        <v>61</v>
      </c>
      <c r="S53" s="19">
        <v>575.57111111111112</v>
      </c>
      <c r="T53" s="19">
        <v>906.88888888888891</v>
      </c>
    </row>
    <row r="54" spans="2:20" ht="15" x14ac:dyDescent="0.2">
      <c r="B54" s="9" t="s">
        <v>4</v>
      </c>
      <c r="C54" s="3" t="s">
        <v>60</v>
      </c>
      <c r="D54" s="4">
        <f t="shared" si="60"/>
        <v>11</v>
      </c>
      <c r="L54" s="9" t="s">
        <v>18</v>
      </c>
      <c r="M54" s="16" t="s">
        <v>52</v>
      </c>
      <c r="N54" s="20">
        <v>649.27444444444438</v>
      </c>
      <c r="O54" s="18">
        <v>915.94444444444446</v>
      </c>
      <c r="Q54" s="9" t="s">
        <v>0</v>
      </c>
      <c r="R54" s="9" t="s">
        <v>59</v>
      </c>
      <c r="S54" s="19">
        <v>623.43722222222232</v>
      </c>
      <c r="T54" s="19">
        <v>914.72222222222217</v>
      </c>
    </row>
    <row r="55" spans="2:20" ht="15" x14ac:dyDescent="0.2">
      <c r="B55" s="9" t="s">
        <v>648</v>
      </c>
      <c r="C55" s="3" t="s">
        <v>587</v>
      </c>
      <c r="D55" s="4">
        <f t="shared" si="60"/>
        <v>7</v>
      </c>
      <c r="L55" s="9" t="s">
        <v>6</v>
      </c>
      <c r="M55" s="16" t="s">
        <v>58</v>
      </c>
      <c r="N55" s="20">
        <v>656.96111111111111</v>
      </c>
      <c r="O55" s="18">
        <v>942.55555555555554</v>
      </c>
      <c r="Q55" s="9" t="s">
        <v>18</v>
      </c>
      <c r="R55" s="9" t="s">
        <v>52</v>
      </c>
      <c r="S55" s="19">
        <v>649.27444444444438</v>
      </c>
      <c r="T55" s="19">
        <v>915.94444444444446</v>
      </c>
    </row>
    <row r="56" spans="2:20" ht="15" x14ac:dyDescent="0.2">
      <c r="B56" s="9" t="s">
        <v>649</v>
      </c>
      <c r="C56" s="3" t="s">
        <v>590</v>
      </c>
      <c r="D56" s="4">
        <f t="shared" si="60"/>
        <v>4</v>
      </c>
      <c r="L56" s="9" t="s">
        <v>15</v>
      </c>
      <c r="M56" s="16" t="s">
        <v>56</v>
      </c>
      <c r="N56" s="20">
        <v>667.33999999999992</v>
      </c>
      <c r="O56" s="18">
        <v>878.55555555555554</v>
      </c>
      <c r="Q56" s="9" t="s">
        <v>4</v>
      </c>
      <c r="R56" s="9" t="s">
        <v>60</v>
      </c>
      <c r="S56" s="19">
        <v>606.36222222222204</v>
      </c>
      <c r="T56" s="19">
        <v>923.55555555555554</v>
      </c>
    </row>
    <row r="57" spans="2:20" ht="15" x14ac:dyDescent="0.2">
      <c r="B57" s="9" t="s">
        <v>650</v>
      </c>
      <c r="C57" s="3" t="s">
        <v>589</v>
      </c>
      <c r="D57" s="4">
        <f t="shared" si="60"/>
        <v>2</v>
      </c>
      <c r="L57" s="9" t="s">
        <v>631</v>
      </c>
      <c r="M57" s="16" t="s">
        <v>610</v>
      </c>
      <c r="N57" s="20">
        <v>677.84388888888896</v>
      </c>
      <c r="O57" s="18">
        <v>798.11111111111109</v>
      </c>
      <c r="Q57" s="9" t="s">
        <v>1</v>
      </c>
      <c r="R57" s="9" t="s">
        <v>46</v>
      </c>
      <c r="S57" s="19">
        <v>594.26277777777773</v>
      </c>
      <c r="T57" s="19">
        <v>936.05555555555554</v>
      </c>
    </row>
    <row r="58" spans="2:20" ht="15" x14ac:dyDescent="0.2">
      <c r="B58" s="9" t="s">
        <v>651</v>
      </c>
      <c r="C58" s="3" t="s">
        <v>640</v>
      </c>
      <c r="D58" s="4">
        <f t="shared" si="60"/>
        <v>2</v>
      </c>
      <c r="L58" s="9" t="s">
        <v>11</v>
      </c>
      <c r="M58" s="16" t="s">
        <v>55</v>
      </c>
      <c r="N58" s="20">
        <v>687.83722222222241</v>
      </c>
      <c r="O58" s="18">
        <v>967.44444444444446</v>
      </c>
      <c r="Q58" s="9" t="s">
        <v>6</v>
      </c>
      <c r="R58" s="9" t="s">
        <v>58</v>
      </c>
      <c r="S58" s="19">
        <v>656.96111111111111</v>
      </c>
      <c r="T58" s="19">
        <v>942.55555555555554</v>
      </c>
    </row>
    <row r="59" spans="2:20" ht="15" x14ac:dyDescent="0.2">
      <c r="C59" s="3" t="s">
        <v>647</v>
      </c>
      <c r="D59" s="4">
        <f t="shared" si="60"/>
        <v>1</v>
      </c>
      <c r="L59" s="9" t="s">
        <v>2</v>
      </c>
      <c r="M59" s="16" t="s">
        <v>47</v>
      </c>
      <c r="N59" s="20">
        <v>704.73777777777786</v>
      </c>
      <c r="O59" s="18">
        <v>1024.5555555555557</v>
      </c>
      <c r="Q59" s="9" t="s">
        <v>11</v>
      </c>
      <c r="R59" s="9" t="s">
        <v>55</v>
      </c>
      <c r="S59" s="19">
        <v>687.83722222222241</v>
      </c>
      <c r="T59" s="19">
        <v>967.44444444444446</v>
      </c>
    </row>
    <row r="60" spans="2:20" ht="15" x14ac:dyDescent="0.2">
      <c r="C60" s="3" t="s">
        <v>646</v>
      </c>
      <c r="D60" s="4">
        <f t="shared" si="60"/>
        <v>2</v>
      </c>
      <c r="L60" s="9" t="s">
        <v>10</v>
      </c>
      <c r="M60" s="16" t="s">
        <v>48</v>
      </c>
      <c r="N60" s="20">
        <v>734.84388888888896</v>
      </c>
      <c r="O60" s="18">
        <v>1064.4444444444443</v>
      </c>
      <c r="Q60" s="9" t="s">
        <v>49</v>
      </c>
      <c r="R60" s="9" t="s">
        <v>51</v>
      </c>
      <c r="S60" s="19">
        <v>560.2223555555554</v>
      </c>
      <c r="T60" s="19">
        <v>978.55555555555554</v>
      </c>
    </row>
    <row r="61" spans="2:20" ht="15" x14ac:dyDescent="0.2">
      <c r="C61" s="3" t="s">
        <v>588</v>
      </c>
      <c r="D61" s="4">
        <f t="shared" si="60"/>
        <v>1</v>
      </c>
      <c r="L61" s="9" t="s">
        <v>13</v>
      </c>
      <c r="M61" s="16" t="s">
        <v>53</v>
      </c>
      <c r="N61" s="20">
        <v>764.54000000000019</v>
      </c>
      <c r="O61" s="18">
        <v>855.38888888888891</v>
      </c>
      <c r="Q61" s="9" t="s">
        <v>2</v>
      </c>
      <c r="R61" s="9" t="s">
        <v>47</v>
      </c>
      <c r="S61" s="19">
        <v>704.73777777777786</v>
      </c>
      <c r="T61" s="19">
        <v>1024.5555555555557</v>
      </c>
    </row>
    <row r="62" spans="2:20" ht="15" x14ac:dyDescent="0.2">
      <c r="C62" s="3" t="s">
        <v>641</v>
      </c>
      <c r="D62" s="4">
        <f t="shared" si="60"/>
        <v>1</v>
      </c>
      <c r="L62" s="9" t="s">
        <v>12</v>
      </c>
      <c r="M62" s="16" t="s">
        <v>54</v>
      </c>
      <c r="N62" s="20">
        <v>788.24000000000012</v>
      </c>
      <c r="O62" s="18">
        <v>1257.4444444444443</v>
      </c>
      <c r="Q62" s="9" t="s">
        <v>10</v>
      </c>
      <c r="R62" s="9" t="s">
        <v>48</v>
      </c>
      <c r="S62" s="19">
        <v>734.84388888888896</v>
      </c>
      <c r="T62" s="19">
        <v>1064.4444444444443</v>
      </c>
    </row>
    <row r="63" spans="2:20" ht="15" x14ac:dyDescent="0.2">
      <c r="C63" s="3" t="s">
        <v>642</v>
      </c>
      <c r="D63" s="4">
        <f t="shared" si="60"/>
        <v>0</v>
      </c>
      <c r="L63" s="9" t="s">
        <v>8</v>
      </c>
      <c r="M63" s="16" t="s">
        <v>57</v>
      </c>
      <c r="N63" s="20">
        <v>841.54611111111114</v>
      </c>
      <c r="O63" s="18">
        <v>1536.8333333333333</v>
      </c>
      <c r="Q63" s="9" t="s">
        <v>12</v>
      </c>
      <c r="R63" s="9" t="s">
        <v>54</v>
      </c>
      <c r="S63" s="19">
        <v>788.24000000000012</v>
      </c>
      <c r="T63" s="19">
        <v>1257.4444444444443</v>
      </c>
    </row>
    <row r="64" spans="2:20" ht="15" x14ac:dyDescent="0.2">
      <c r="C64" s="3" t="s">
        <v>644</v>
      </c>
      <c r="D64" s="4">
        <f t="shared" si="60"/>
        <v>1</v>
      </c>
      <c r="L64" s="9" t="s">
        <v>684</v>
      </c>
      <c r="M64" s="9" t="s">
        <v>632</v>
      </c>
      <c r="N64" s="20">
        <v>873.77999999999986</v>
      </c>
      <c r="O64" s="18">
        <v>685</v>
      </c>
      <c r="Q64" s="9" t="s">
        <v>8</v>
      </c>
      <c r="R64" s="9" t="s">
        <v>57</v>
      </c>
      <c r="S64" s="19">
        <v>841.54611111111114</v>
      </c>
      <c r="T64" s="19">
        <v>1536.8333333333333</v>
      </c>
    </row>
    <row r="65" spans="3:4" ht="15" x14ac:dyDescent="0.2">
      <c r="C65" s="3" t="s">
        <v>645</v>
      </c>
      <c r="D65" s="4">
        <f t="shared" si="60"/>
        <v>1</v>
      </c>
    </row>
    <row r="66" spans="3:4" ht="15" x14ac:dyDescent="0.2">
      <c r="C66" s="3" t="s">
        <v>639</v>
      </c>
      <c r="D66" s="4">
        <f t="shared" si="60"/>
        <v>0</v>
      </c>
    </row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</sheetData>
  <sortState ref="Q48:T64">
    <sortCondition ref="T48:T64"/>
  </sortState>
  <mergeCells count="98">
    <mergeCell ref="B29:B32"/>
    <mergeCell ref="A29:A43"/>
    <mergeCell ref="B44:B45"/>
    <mergeCell ref="B13:B15"/>
    <mergeCell ref="B10:B12"/>
    <mergeCell ref="B16:B19"/>
    <mergeCell ref="B33:B35"/>
    <mergeCell ref="B39:B42"/>
    <mergeCell ref="B36:B38"/>
    <mergeCell ref="A6:A20"/>
    <mergeCell ref="B21:B22"/>
    <mergeCell ref="E1:BD1"/>
    <mergeCell ref="AX2:BF2"/>
    <mergeCell ref="AO2:AW2"/>
    <mergeCell ref="AF2:AN2"/>
    <mergeCell ref="W2:AE2"/>
    <mergeCell ref="N2:V2"/>
    <mergeCell ref="E2:M2"/>
    <mergeCell ref="E3:G3"/>
    <mergeCell ref="E4:G4"/>
    <mergeCell ref="H3:J3"/>
    <mergeCell ref="H4:J4"/>
    <mergeCell ref="B6:B9"/>
    <mergeCell ref="A2:D4"/>
    <mergeCell ref="K3:M3"/>
    <mergeCell ref="K4:M4"/>
    <mergeCell ref="N3:P3"/>
    <mergeCell ref="Q3:S3"/>
    <mergeCell ref="T3:V3"/>
    <mergeCell ref="N4:P4"/>
    <mergeCell ref="Q4:S4"/>
    <mergeCell ref="T4:V4"/>
    <mergeCell ref="AR3:AT3"/>
    <mergeCell ref="AU3:AW3"/>
    <mergeCell ref="AX3:AZ3"/>
    <mergeCell ref="W3:Y3"/>
    <mergeCell ref="Z3:AB3"/>
    <mergeCell ref="AC3:AE3"/>
    <mergeCell ref="AF3:AH3"/>
    <mergeCell ref="AI3:AK3"/>
    <mergeCell ref="BA3:BC3"/>
    <mergeCell ref="BD3:BF3"/>
    <mergeCell ref="W4:Y4"/>
    <mergeCell ref="Z4:AB4"/>
    <mergeCell ref="AC4:AE4"/>
    <mergeCell ref="AF4:AH4"/>
    <mergeCell ref="AI4:AK4"/>
    <mergeCell ref="AL4:AN4"/>
    <mergeCell ref="AO4:AQ4"/>
    <mergeCell ref="AR4:AT4"/>
    <mergeCell ref="AU4:AW4"/>
    <mergeCell ref="AX4:AZ4"/>
    <mergeCell ref="BA4:BC4"/>
    <mergeCell ref="BD4:BF4"/>
    <mergeCell ref="AL3:AN3"/>
    <mergeCell ref="AO3:AQ3"/>
    <mergeCell ref="E25:M25"/>
    <mergeCell ref="N25:V25"/>
    <mergeCell ref="W25:AE25"/>
    <mergeCell ref="AF25:AN25"/>
    <mergeCell ref="AO25:AW25"/>
    <mergeCell ref="AX25:BF25"/>
    <mergeCell ref="E26:G26"/>
    <mergeCell ref="H26:J26"/>
    <mergeCell ref="K26:M26"/>
    <mergeCell ref="N26:P26"/>
    <mergeCell ref="Q26:S26"/>
    <mergeCell ref="T26:V26"/>
    <mergeCell ref="W26:Y26"/>
    <mergeCell ref="Z26:AB26"/>
    <mergeCell ref="AC26:AE26"/>
    <mergeCell ref="AF26:AH26"/>
    <mergeCell ref="AI26:AK26"/>
    <mergeCell ref="AL26:AN26"/>
    <mergeCell ref="AO26:AQ26"/>
    <mergeCell ref="AR26:AT26"/>
    <mergeCell ref="AU26:AW26"/>
    <mergeCell ref="BA27:BC27"/>
    <mergeCell ref="BD27:BF27"/>
    <mergeCell ref="AX26:AZ26"/>
    <mergeCell ref="BA26:BC26"/>
    <mergeCell ref="BD26:BF26"/>
    <mergeCell ref="AR27:AT27"/>
    <mergeCell ref="AU27:AW27"/>
    <mergeCell ref="AX27:AZ27"/>
    <mergeCell ref="E27:G27"/>
    <mergeCell ref="H27:J27"/>
    <mergeCell ref="K27:M27"/>
    <mergeCell ref="N27:P27"/>
    <mergeCell ref="Q27:S27"/>
    <mergeCell ref="T27:V27"/>
    <mergeCell ref="W27:Y27"/>
    <mergeCell ref="Z27:AB27"/>
    <mergeCell ref="AC27:AE27"/>
    <mergeCell ref="AF27:AH27"/>
    <mergeCell ref="AI27:AK27"/>
    <mergeCell ref="AL27:AN27"/>
    <mergeCell ref="AO27:AQ27"/>
  </mergeCells>
  <conditionalFormatting sqref="D48:D6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{7270E56B-ADA6-44DF-AC67-AB271B648299}</x14:id>
        </ext>
      </extLst>
    </cfRule>
  </conditionalFormatting>
  <conditionalFormatting sqref="G48:G5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{9872FC2F-D675-410F-8755-19B08A0FBB7D}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270E56B-ADA6-44DF-AC67-AB271B64829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D48:D66</xm:sqref>
        </x14:conditionalFormatting>
        <x14:conditionalFormatting xmlns:xm="http://schemas.microsoft.com/office/excel/2006/main">
          <x14:cfRule type="dataBar" id="{9872FC2F-D675-410F-8755-19B08A0FBB7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G48:G53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tabSelected="1" topLeftCell="A13" workbookViewId="0">
      <selection activeCell="E21" sqref="E21"/>
    </sheetView>
  </sheetViews>
  <sheetFormatPr defaultRowHeight="15" x14ac:dyDescent="0.25"/>
  <cols>
    <col min="1" max="1" width="33.42578125" bestFit="1" customWidth="1"/>
    <col min="2" max="2" width="6.42578125" bestFit="1" customWidth="1"/>
    <col min="3" max="3" width="10" bestFit="1" customWidth="1"/>
    <col min="4" max="4" width="10.28515625" bestFit="1" customWidth="1"/>
  </cols>
  <sheetData>
    <row r="1" spans="1:4" x14ac:dyDescent="0.25">
      <c r="A1" s="5" t="s">
        <v>670</v>
      </c>
      <c r="B1" s="5"/>
      <c r="C1" s="5"/>
      <c r="D1" s="5"/>
    </row>
    <row r="2" spans="1:4" x14ac:dyDescent="0.25">
      <c r="A2" t="s">
        <v>667</v>
      </c>
      <c r="B2" t="s">
        <v>671</v>
      </c>
      <c r="C2" t="s">
        <v>652</v>
      </c>
      <c r="D2" t="s">
        <v>653</v>
      </c>
    </row>
    <row r="3" spans="1:4" ht="15.75" x14ac:dyDescent="0.25">
      <c r="A3" t="s">
        <v>44</v>
      </c>
      <c r="B3" s="1" t="s">
        <v>45</v>
      </c>
      <c r="C3" s="8">
        <v>51.477499999999999</v>
      </c>
      <c r="D3" s="8">
        <v>-0.46138800000000002</v>
      </c>
    </row>
    <row r="4" spans="1:4" ht="15.75" x14ac:dyDescent="0.25">
      <c r="A4" t="s">
        <v>1</v>
      </c>
      <c r="B4" s="1" t="s">
        <v>46</v>
      </c>
      <c r="C4" s="8">
        <v>55.95</v>
      </c>
      <c r="D4" s="8">
        <v>-3.3724989999999999</v>
      </c>
    </row>
    <row r="5" spans="1:4" ht="15.75" x14ac:dyDescent="0.25">
      <c r="A5" t="s">
        <v>2</v>
      </c>
      <c r="B5" s="1" t="s">
        <v>47</v>
      </c>
      <c r="C5" s="8">
        <v>51.396667000000001</v>
      </c>
      <c r="D5" s="8">
        <v>-3.3433320000000002</v>
      </c>
    </row>
    <row r="6" spans="1:4" ht="15.75" x14ac:dyDescent="0.25">
      <c r="A6" t="s">
        <v>10</v>
      </c>
      <c r="B6" s="1" t="s">
        <v>48</v>
      </c>
      <c r="C6" s="8">
        <v>54.657499999999999</v>
      </c>
      <c r="D6" s="8">
        <v>-6.2158319999999998</v>
      </c>
    </row>
    <row r="7" spans="1:4" ht="15.75" x14ac:dyDescent="0.25">
      <c r="A7" t="s">
        <v>3</v>
      </c>
      <c r="B7" s="1" t="s">
        <v>61</v>
      </c>
      <c r="C7" s="8">
        <v>53.353743999999999</v>
      </c>
      <c r="D7" s="8">
        <v>-2.2749489999999999</v>
      </c>
    </row>
    <row r="8" spans="1:4" ht="15.75" x14ac:dyDescent="0.25">
      <c r="A8" t="s">
        <v>4</v>
      </c>
      <c r="B8" s="1" t="s">
        <v>60</v>
      </c>
      <c r="C8" s="8">
        <v>52.453856000000002</v>
      </c>
      <c r="D8" s="8">
        <v>-1.748027</v>
      </c>
    </row>
    <row r="9" spans="1:4" ht="15.75" x14ac:dyDescent="0.25">
      <c r="A9" t="s">
        <v>0</v>
      </c>
      <c r="B9" s="1" t="s">
        <v>59</v>
      </c>
      <c r="C9" s="8">
        <v>55.871943999999999</v>
      </c>
      <c r="D9" s="8">
        <v>-4.4330550000000004</v>
      </c>
    </row>
    <row r="10" spans="1:4" ht="15.75" x14ac:dyDescent="0.25">
      <c r="A10" t="s">
        <v>6</v>
      </c>
      <c r="B10" s="1" t="s">
        <v>58</v>
      </c>
      <c r="C10" s="8">
        <v>53.865896999999997</v>
      </c>
      <c r="D10" s="8">
        <v>-1.660568</v>
      </c>
    </row>
    <row r="11" spans="1:4" ht="15.75" x14ac:dyDescent="0.25">
      <c r="A11" t="s">
        <v>8</v>
      </c>
      <c r="B11" s="1" t="s">
        <v>57</v>
      </c>
      <c r="C11" s="8">
        <v>53.333610999999998</v>
      </c>
      <c r="D11" s="8">
        <v>-2.8497210000000002</v>
      </c>
    </row>
    <row r="12" spans="1:4" ht="15.75" x14ac:dyDescent="0.25">
      <c r="A12" t="s">
        <v>15</v>
      </c>
      <c r="B12" s="1" t="s">
        <v>56</v>
      </c>
      <c r="C12" s="8">
        <v>55.037500000000001</v>
      </c>
      <c r="D12" s="8">
        <v>-1.6916659999999999</v>
      </c>
    </row>
    <row r="13" spans="1:4" ht="15.75" x14ac:dyDescent="0.25">
      <c r="A13" t="s">
        <v>11</v>
      </c>
      <c r="B13" s="1" t="s">
        <v>55</v>
      </c>
      <c r="C13" s="8">
        <v>51.382669</v>
      </c>
      <c r="D13" s="8">
        <v>-2.7190880000000002</v>
      </c>
    </row>
    <row r="14" spans="1:4" ht="15.75" x14ac:dyDescent="0.25">
      <c r="A14" t="s">
        <v>12</v>
      </c>
      <c r="B14" s="1" t="s">
        <v>54</v>
      </c>
      <c r="C14" s="8">
        <v>50.734444000000003</v>
      </c>
      <c r="D14" s="8">
        <v>-3.413888</v>
      </c>
    </row>
    <row r="15" spans="1:4" ht="15.75" x14ac:dyDescent="0.25">
      <c r="A15" t="s">
        <v>13</v>
      </c>
      <c r="B15" s="1" t="s">
        <v>53</v>
      </c>
      <c r="C15" s="8">
        <v>52.675832999999997</v>
      </c>
      <c r="D15" s="8">
        <v>1.282778</v>
      </c>
    </row>
    <row r="16" spans="1:4" ht="15.75" x14ac:dyDescent="0.25">
      <c r="A16" t="s">
        <v>18</v>
      </c>
      <c r="B16" s="1" t="s">
        <v>52</v>
      </c>
      <c r="C16" s="8">
        <v>57.201943999999997</v>
      </c>
      <c r="D16" s="8">
        <v>-2.1977769999999999</v>
      </c>
    </row>
    <row r="17" spans="1:4" ht="15.75" x14ac:dyDescent="0.25">
      <c r="A17" t="s">
        <v>49</v>
      </c>
      <c r="B17" s="1" t="s">
        <v>51</v>
      </c>
      <c r="C17" s="8">
        <v>53.421388999999998</v>
      </c>
      <c r="D17" s="8">
        <v>-6.2699990000000003</v>
      </c>
    </row>
    <row r="18" spans="1:4" ht="15.75" x14ac:dyDescent="0.25">
      <c r="A18" s="6" t="s">
        <v>25</v>
      </c>
      <c r="B18" s="7" t="s">
        <v>62</v>
      </c>
      <c r="C18" s="8">
        <v>33.9694</v>
      </c>
      <c r="D18" s="8">
        <v>18.597200000000001</v>
      </c>
    </row>
    <row r="20" spans="1:4" x14ac:dyDescent="0.25">
      <c r="A20" s="5" t="s">
        <v>669</v>
      </c>
    </row>
    <row r="21" spans="1:4" x14ac:dyDescent="0.25">
      <c r="A21" t="s">
        <v>667</v>
      </c>
      <c r="B21" t="s">
        <v>671</v>
      </c>
      <c r="C21" t="s">
        <v>652</v>
      </c>
      <c r="D21" t="s">
        <v>653</v>
      </c>
    </row>
    <row r="22" spans="1:4" ht="15.75" x14ac:dyDescent="0.25">
      <c r="A22" s="6" t="s">
        <v>26</v>
      </c>
      <c r="B22" s="7" t="s">
        <v>63</v>
      </c>
      <c r="C22" s="8">
        <v>6.5772000000000004</v>
      </c>
      <c r="D22" s="8">
        <v>3.3210999999999999</v>
      </c>
    </row>
    <row r="23" spans="1:4" ht="15.75" x14ac:dyDescent="0.25">
      <c r="A23" s="6" t="s">
        <v>27</v>
      </c>
      <c r="B23" s="7" t="s">
        <v>64</v>
      </c>
      <c r="C23" s="8">
        <v>30.1219</v>
      </c>
      <c r="D23" s="8">
        <v>31.4056</v>
      </c>
    </row>
    <row r="24" spans="1:4" ht="15.75" x14ac:dyDescent="0.25">
      <c r="A24" s="6" t="s">
        <v>29</v>
      </c>
      <c r="B24" s="7" t="s">
        <v>65</v>
      </c>
      <c r="C24" s="8">
        <v>-34.822200000000002</v>
      </c>
      <c r="D24" s="8">
        <v>-58.535800000000002</v>
      </c>
    </row>
    <row r="25" spans="1:4" ht="15.75" x14ac:dyDescent="0.25">
      <c r="A25" s="6" t="s">
        <v>30</v>
      </c>
      <c r="B25" s="7" t="s">
        <v>66</v>
      </c>
      <c r="C25" s="8">
        <v>-33.392800000000001</v>
      </c>
      <c r="D25" s="8">
        <v>-70.785600000000002</v>
      </c>
    </row>
    <row r="26" spans="1:4" ht="15.75" x14ac:dyDescent="0.25">
      <c r="A26" s="6" t="s">
        <v>31</v>
      </c>
      <c r="B26" s="7" t="s">
        <v>67</v>
      </c>
      <c r="C26" s="8">
        <v>4.7013999999999996</v>
      </c>
      <c r="D26" s="8">
        <v>-74.146900000000002</v>
      </c>
    </row>
    <row r="27" spans="1:4" ht="15.75" x14ac:dyDescent="0.25">
      <c r="A27" s="6" t="s">
        <v>33</v>
      </c>
      <c r="B27" s="7" t="s">
        <v>68</v>
      </c>
      <c r="C27" s="8">
        <v>51.122500000000002</v>
      </c>
      <c r="D27" s="8">
        <v>-114.0133</v>
      </c>
    </row>
    <row r="28" spans="1:4" ht="15.75" x14ac:dyDescent="0.25">
      <c r="A28" s="6" t="s">
        <v>34</v>
      </c>
      <c r="B28" s="7" t="s">
        <v>69</v>
      </c>
      <c r="C28" s="8">
        <v>29.984400000000001</v>
      </c>
      <c r="D28" s="8">
        <v>-95.341399999999993</v>
      </c>
    </row>
    <row r="29" spans="1:4" ht="15.75" x14ac:dyDescent="0.25">
      <c r="A29" s="6" t="s">
        <v>21</v>
      </c>
      <c r="B29" s="7" t="s">
        <v>70</v>
      </c>
      <c r="C29" s="8">
        <v>19.4361</v>
      </c>
      <c r="D29" s="8">
        <v>-99.071899999999999</v>
      </c>
    </row>
    <row r="30" spans="1:4" ht="15.75" x14ac:dyDescent="0.25">
      <c r="A30" s="6" t="s">
        <v>22</v>
      </c>
      <c r="B30" s="7" t="s">
        <v>71</v>
      </c>
      <c r="C30" s="8">
        <v>19.0886</v>
      </c>
      <c r="D30" s="8">
        <v>72.868099999999998</v>
      </c>
    </row>
    <row r="31" spans="1:4" ht="15.75" x14ac:dyDescent="0.25">
      <c r="A31" s="6" t="s">
        <v>37</v>
      </c>
      <c r="B31" s="7" t="s">
        <v>72</v>
      </c>
      <c r="C31" s="8">
        <v>2.7433000000000001</v>
      </c>
      <c r="D31" s="8">
        <v>101.6981</v>
      </c>
    </row>
    <row r="32" spans="1:4" ht="15.75" x14ac:dyDescent="0.25">
      <c r="A32" s="6" t="s">
        <v>38</v>
      </c>
      <c r="B32" s="7" t="s">
        <v>73</v>
      </c>
      <c r="C32" s="8">
        <v>14.508599999999999</v>
      </c>
      <c r="D32" s="8">
        <v>121.0194</v>
      </c>
    </row>
    <row r="33" spans="1:4" ht="15.75" x14ac:dyDescent="0.25">
      <c r="A33" s="6" t="s">
        <v>20</v>
      </c>
      <c r="B33" s="7" t="s">
        <v>74</v>
      </c>
      <c r="C33" s="8">
        <v>30.578299999999999</v>
      </c>
      <c r="D33" s="8">
        <v>103.9469</v>
      </c>
    </row>
    <row r="34" spans="1:4" ht="15.75" x14ac:dyDescent="0.25">
      <c r="A34" s="6" t="s">
        <v>43</v>
      </c>
      <c r="B34" s="7" t="s">
        <v>82</v>
      </c>
      <c r="C34" s="8">
        <v>42.775300000000001</v>
      </c>
      <c r="D34" s="8">
        <v>141.6925</v>
      </c>
    </row>
    <row r="35" spans="1:4" ht="15.75" x14ac:dyDescent="0.25">
      <c r="A35" s="6" t="s">
        <v>40</v>
      </c>
      <c r="B35" s="7" t="s">
        <v>75</v>
      </c>
      <c r="C35" s="8">
        <v>37.463299999999997</v>
      </c>
      <c r="D35" s="8">
        <v>126.44</v>
      </c>
    </row>
    <row r="36" spans="1:4" ht="15.75" x14ac:dyDescent="0.25">
      <c r="A36" s="6" t="s">
        <v>23</v>
      </c>
      <c r="B36" s="7" t="s">
        <v>76</v>
      </c>
      <c r="C36" s="8">
        <v>59.8003</v>
      </c>
      <c r="D36" s="8">
        <v>30.262499999999999</v>
      </c>
    </row>
    <row r="37" spans="1:4" ht="15.75" x14ac:dyDescent="0.25">
      <c r="A37" s="6" t="s">
        <v>41</v>
      </c>
      <c r="B37" s="7" t="s">
        <v>77</v>
      </c>
      <c r="C37" s="8">
        <v>55.012500000000003</v>
      </c>
      <c r="D37" s="8">
        <v>82.650599999999997</v>
      </c>
    </row>
    <row r="38" spans="1:4" ht="15.75" x14ac:dyDescent="0.25">
      <c r="A38" s="6" t="s">
        <v>39</v>
      </c>
      <c r="B38" s="7" t="s">
        <v>78</v>
      </c>
      <c r="C38" s="8">
        <v>47.8431</v>
      </c>
      <c r="D38" s="8">
        <v>106.7664</v>
      </c>
    </row>
    <row r="40" spans="1:4" x14ac:dyDescent="0.25">
      <c r="A40" s="5" t="s">
        <v>668</v>
      </c>
    </row>
    <row r="41" spans="1:4" x14ac:dyDescent="0.25">
      <c r="A41" t="s">
        <v>667</v>
      </c>
      <c r="B41" t="s">
        <v>652</v>
      </c>
      <c r="C41" t="s">
        <v>653</v>
      </c>
    </row>
    <row r="42" spans="1:4" x14ac:dyDescent="0.25">
      <c r="A42" t="s">
        <v>655</v>
      </c>
      <c r="B42">
        <v>51.506999999999998</v>
      </c>
      <c r="C42">
        <v>-0.1275</v>
      </c>
    </row>
    <row r="43" spans="1:4" x14ac:dyDescent="0.25">
      <c r="A43" t="s">
        <v>4</v>
      </c>
      <c r="B43">
        <v>52.482999999999997</v>
      </c>
      <c r="C43">
        <v>-1.8936109999999999</v>
      </c>
    </row>
    <row r="44" spans="1:4" x14ac:dyDescent="0.25">
      <c r="A44" t="s">
        <v>3</v>
      </c>
      <c r="B44">
        <v>53.466999999999999</v>
      </c>
      <c r="C44">
        <v>-2.233333</v>
      </c>
    </row>
    <row r="45" spans="1:4" x14ac:dyDescent="0.25">
      <c r="A45" t="s">
        <v>6</v>
      </c>
      <c r="B45">
        <v>53.8</v>
      </c>
      <c r="C45">
        <v>-1.549167</v>
      </c>
    </row>
    <row r="46" spans="1:4" x14ac:dyDescent="0.25">
      <c r="A46" t="s">
        <v>0</v>
      </c>
      <c r="B46">
        <v>55.857999999999997</v>
      </c>
      <c r="C46">
        <v>-4.2590000000000003</v>
      </c>
    </row>
    <row r="47" spans="1:4" x14ac:dyDescent="0.25">
      <c r="A47" t="s">
        <v>8</v>
      </c>
      <c r="B47">
        <v>53.4</v>
      </c>
      <c r="C47">
        <v>-3</v>
      </c>
    </row>
    <row r="48" spans="1:4" x14ac:dyDescent="0.25">
      <c r="A48" t="s">
        <v>15</v>
      </c>
      <c r="B48">
        <v>54.966667000000001</v>
      </c>
      <c r="C48">
        <v>-1.6166670000000001</v>
      </c>
    </row>
    <row r="49" spans="1:3" x14ac:dyDescent="0.25">
      <c r="A49" t="s">
        <v>7</v>
      </c>
      <c r="B49">
        <v>53.383333</v>
      </c>
      <c r="C49">
        <v>-1.4666669999999999</v>
      </c>
    </row>
    <row r="50" spans="1:3" x14ac:dyDescent="0.25">
      <c r="A50" t="s">
        <v>11</v>
      </c>
      <c r="B50">
        <v>51.45</v>
      </c>
      <c r="C50">
        <v>-2.5833330000000001</v>
      </c>
    </row>
    <row r="51" spans="1:3" x14ac:dyDescent="0.25">
      <c r="A51" t="s">
        <v>12</v>
      </c>
      <c r="B51">
        <v>50.716700000000003</v>
      </c>
      <c r="C51">
        <v>-3.5333000000000001</v>
      </c>
    </row>
    <row r="52" spans="1:3" x14ac:dyDescent="0.25">
      <c r="A52" t="s">
        <v>1</v>
      </c>
      <c r="B52">
        <v>55.95</v>
      </c>
      <c r="C52">
        <v>-3.1833330000000002</v>
      </c>
    </row>
    <row r="53" spans="1:3" x14ac:dyDescent="0.25">
      <c r="A53" t="s">
        <v>2</v>
      </c>
      <c r="B53">
        <v>51.483333000000002</v>
      </c>
      <c r="C53">
        <v>-3.1833300000000002</v>
      </c>
    </row>
    <row r="54" spans="1:3" x14ac:dyDescent="0.25">
      <c r="A54" t="s">
        <v>13</v>
      </c>
      <c r="B54">
        <v>52.616666670000001</v>
      </c>
      <c r="C54">
        <v>1.2833333330000001</v>
      </c>
    </row>
    <row r="55" spans="1:3" x14ac:dyDescent="0.25">
      <c r="A55" t="s">
        <v>18</v>
      </c>
      <c r="B55">
        <v>57.1526</v>
      </c>
      <c r="C55">
        <v>-2.11</v>
      </c>
    </row>
    <row r="56" spans="1:3" x14ac:dyDescent="0.25">
      <c r="A56" t="s">
        <v>10</v>
      </c>
      <c r="B56">
        <v>54.596944000000001</v>
      </c>
      <c r="C56">
        <v>-5.9291669999999996</v>
      </c>
    </row>
    <row r="57" spans="1:3" x14ac:dyDescent="0.25">
      <c r="A57" t="s">
        <v>49</v>
      </c>
      <c r="B57">
        <v>53.347799999999999</v>
      </c>
      <c r="C57">
        <v>-6.2596999999999996</v>
      </c>
    </row>
    <row r="58" spans="1:3" x14ac:dyDescent="0.25">
      <c r="A58" t="s">
        <v>656</v>
      </c>
      <c r="B58">
        <v>53.733333330000001</v>
      </c>
      <c r="C58">
        <v>-0.31666666700000001</v>
      </c>
    </row>
    <row r="59" spans="1:3" x14ac:dyDescent="0.25">
      <c r="A59" t="s">
        <v>657</v>
      </c>
      <c r="B59">
        <v>54.890999999999998</v>
      </c>
      <c r="C59">
        <v>-2.9439000000000002</v>
      </c>
    </row>
    <row r="60" spans="1:3" x14ac:dyDescent="0.25">
      <c r="A60" t="s">
        <v>658</v>
      </c>
      <c r="B60">
        <v>54.575299999999999</v>
      </c>
      <c r="C60">
        <v>-1.2342</v>
      </c>
    </row>
    <row r="61" spans="1:3" x14ac:dyDescent="0.25">
      <c r="A61" t="s">
        <v>659</v>
      </c>
      <c r="B61">
        <v>53.8142</v>
      </c>
      <c r="C61">
        <v>-3.0503</v>
      </c>
    </row>
    <row r="62" spans="1:3" x14ac:dyDescent="0.25">
      <c r="A62" t="s">
        <v>661</v>
      </c>
      <c r="B62">
        <v>54.277299999999997</v>
      </c>
      <c r="C62">
        <v>-0.4017</v>
      </c>
    </row>
    <row r="63" spans="1:3" x14ac:dyDescent="0.25">
      <c r="A63" t="s">
        <v>660</v>
      </c>
      <c r="B63">
        <v>53.958300000000001</v>
      </c>
      <c r="C63">
        <v>-1.0803</v>
      </c>
    </row>
    <row r="64" spans="1:3" x14ac:dyDescent="0.25">
      <c r="A64" t="s">
        <v>662</v>
      </c>
      <c r="B64">
        <v>53.5595</v>
      </c>
      <c r="C64">
        <v>-6.8000000000000005E-2</v>
      </c>
    </row>
    <row r="65" spans="1:3" x14ac:dyDescent="0.25">
      <c r="A65" t="s">
        <v>663</v>
      </c>
      <c r="B65">
        <v>53.098999999999997</v>
      </c>
      <c r="C65">
        <v>-2.44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3" sqref="C33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Flight Times, Costs, and Graphs</vt:lpstr>
      <vt:lpstr>Airport and City Locations</vt:lpstr>
      <vt:lpstr>Freight Statistics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Forth</dc:creator>
  <cp:lastModifiedBy>Thomas Forth</cp:lastModifiedBy>
  <dcterms:created xsi:type="dcterms:W3CDTF">2014-10-29T20:12:48Z</dcterms:created>
  <dcterms:modified xsi:type="dcterms:W3CDTF">2014-11-16T14:49:29Z</dcterms:modified>
</cp:coreProperties>
</file>